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u lieu_PHAM TIEN DUNG\DU LIEU CONG VIEC\PHONG DAO TAO\Tieng anh_TOEIC\To chuc thi tai truong_Do IIG Viet Nam to chuc\To chuc thi Thang 08.2024 (D1)_Ngay 10.08\"/>
    </mc:Choice>
  </mc:AlternateContent>
  <bookViews>
    <workbookView xWindow="-105" yWindow="-105" windowWidth="23250" windowHeight="12570" tabRatio="740" activeTab="2"/>
  </bookViews>
  <sheets>
    <sheet name="FORM DK TOEIC theo ABC" sheetId="2" r:id="rId1"/>
    <sheet name="Theo SHS" sheetId="1" r:id="rId2"/>
    <sheet name="Ca1_Sang" sheetId="3" r:id="rId3"/>
  </sheets>
  <definedNames>
    <definedName name="_xlnm._FilterDatabase" localSheetId="2" hidden="1">Ca1_Sang!#REF!</definedName>
    <definedName name="_xlnm._FilterDatabase" localSheetId="0" hidden="1">'FORM DK TOEIC theo ABC'!$A$11:$R$67</definedName>
    <definedName name="_xlnm._FilterDatabase" localSheetId="1" hidden="1">'Theo SHS'!#REF!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7" i="1" l="1"/>
  <c r="Q76" i="1"/>
  <c r="Q75" i="1"/>
  <c r="Q74" i="1"/>
  <c r="Q73" i="1"/>
  <c r="Q72" i="1"/>
  <c r="Q71" i="1"/>
  <c r="Q70" i="1"/>
  <c r="Q78" i="1" s="1"/>
  <c r="H19" i="1"/>
  <c r="G19" i="1"/>
  <c r="F19" i="1"/>
  <c r="H39" i="1"/>
  <c r="G39" i="1"/>
  <c r="F39" i="1"/>
  <c r="H31" i="1"/>
  <c r="G31" i="1"/>
  <c r="F31" i="1"/>
  <c r="H47" i="1"/>
  <c r="G47" i="1"/>
  <c r="F47" i="1"/>
  <c r="H23" i="1"/>
  <c r="G23" i="1"/>
  <c r="F23" i="1"/>
  <c r="H66" i="1"/>
  <c r="G66" i="1"/>
  <c r="F66" i="1"/>
  <c r="H18" i="1"/>
  <c r="G18" i="1"/>
  <c r="F18" i="1"/>
  <c r="H16" i="1"/>
  <c r="G16" i="1"/>
  <c r="F16" i="1"/>
  <c r="H54" i="1"/>
  <c r="G54" i="1"/>
  <c r="F54" i="1"/>
  <c r="H32" i="1"/>
  <c r="G32" i="1"/>
  <c r="F32" i="1"/>
  <c r="H43" i="1"/>
  <c r="G43" i="1"/>
  <c r="F43" i="1"/>
  <c r="H21" i="1"/>
  <c r="G21" i="1"/>
  <c r="F21" i="1"/>
  <c r="H59" i="1"/>
  <c r="G59" i="1"/>
  <c r="F59" i="1"/>
  <c r="H61" i="1"/>
  <c r="G61" i="1"/>
  <c r="F61" i="1"/>
  <c r="H17" i="1"/>
  <c r="G17" i="1"/>
  <c r="F17" i="1"/>
  <c r="H34" i="1"/>
  <c r="G34" i="1"/>
  <c r="F34" i="1"/>
  <c r="H37" i="1"/>
  <c r="G37" i="1"/>
  <c r="F37" i="1"/>
  <c r="H15" i="1"/>
  <c r="G15" i="1"/>
  <c r="F15" i="1"/>
  <c r="H44" i="1"/>
  <c r="G44" i="1"/>
  <c r="F44" i="1"/>
  <c r="H13" i="1"/>
  <c r="G13" i="1"/>
  <c r="F13" i="1"/>
  <c r="H65" i="1"/>
  <c r="G65" i="1"/>
  <c r="F65" i="1"/>
  <c r="H14" i="1"/>
  <c r="G14" i="1"/>
  <c r="F14" i="1"/>
  <c r="H20" i="1"/>
  <c r="G20" i="1"/>
  <c r="F20" i="1"/>
  <c r="H36" i="1"/>
  <c r="G36" i="1"/>
  <c r="F36" i="1"/>
  <c r="H53" i="1"/>
  <c r="G53" i="1"/>
  <c r="F53" i="1"/>
  <c r="H26" i="1"/>
  <c r="G26" i="1"/>
  <c r="F26" i="1"/>
  <c r="H30" i="1"/>
  <c r="G30" i="1"/>
  <c r="F30" i="1"/>
  <c r="H62" i="1"/>
  <c r="G62" i="1"/>
  <c r="F62" i="1"/>
  <c r="H63" i="1"/>
  <c r="G63" i="1"/>
  <c r="F63" i="1"/>
  <c r="H41" i="1"/>
  <c r="G41" i="1"/>
  <c r="F41" i="1"/>
  <c r="H50" i="1"/>
  <c r="G50" i="1"/>
  <c r="F50" i="1"/>
  <c r="H35" i="1"/>
  <c r="G35" i="1"/>
  <c r="F35" i="1"/>
  <c r="H24" i="1"/>
  <c r="G24" i="1"/>
  <c r="F24" i="1"/>
  <c r="H12" i="1"/>
  <c r="G12" i="1"/>
  <c r="F12" i="1"/>
  <c r="H38" i="1"/>
  <c r="G38" i="1"/>
  <c r="F38" i="1"/>
  <c r="H52" i="1"/>
  <c r="G52" i="1"/>
  <c r="F52" i="1"/>
  <c r="H45" i="1"/>
  <c r="G45" i="1"/>
  <c r="F45" i="1"/>
  <c r="H58" i="1"/>
  <c r="G58" i="1"/>
  <c r="F58" i="1"/>
  <c r="H42" i="1"/>
  <c r="G42" i="1"/>
  <c r="F42" i="1"/>
  <c r="H51" i="1"/>
  <c r="G51" i="1"/>
  <c r="F51" i="1"/>
  <c r="H48" i="1"/>
  <c r="G48" i="1"/>
  <c r="F48" i="1"/>
  <c r="H67" i="1"/>
  <c r="G67" i="1"/>
  <c r="F67" i="1"/>
  <c r="H64" i="1"/>
  <c r="G64" i="1"/>
  <c r="F64" i="1"/>
  <c r="H22" i="1"/>
  <c r="G22" i="1"/>
  <c r="F22" i="1"/>
  <c r="H33" i="1"/>
  <c r="G33" i="1"/>
  <c r="F33" i="1"/>
  <c r="H46" i="1"/>
  <c r="G46" i="1"/>
  <c r="F46" i="1"/>
  <c r="H60" i="1"/>
  <c r="G60" i="1"/>
  <c r="F60" i="1"/>
  <c r="H27" i="1"/>
  <c r="G27" i="1"/>
  <c r="F27" i="1"/>
  <c r="H55" i="1"/>
  <c r="G55" i="1"/>
  <c r="F55" i="1"/>
  <c r="H56" i="1"/>
  <c r="G56" i="1"/>
  <c r="F56" i="1"/>
  <c r="H49" i="1"/>
  <c r="G49" i="1"/>
  <c r="F49" i="1"/>
  <c r="H57" i="1"/>
  <c r="G57" i="1"/>
  <c r="F57" i="1"/>
  <c r="H40" i="1"/>
  <c r="G40" i="1"/>
  <c r="F40" i="1"/>
  <c r="H25" i="1"/>
  <c r="G25" i="1"/>
  <c r="F25" i="1"/>
  <c r="H29" i="1"/>
  <c r="G29" i="1"/>
  <c r="F29" i="1"/>
  <c r="H28" i="1"/>
  <c r="G28" i="1"/>
  <c r="F28" i="1"/>
  <c r="Q77" i="3"/>
  <c r="Q76" i="3"/>
  <c r="Q75" i="3"/>
  <c r="Q74" i="3"/>
  <c r="Q73" i="3"/>
  <c r="Q72" i="3"/>
  <c r="Q71" i="3"/>
  <c r="Q70" i="3"/>
  <c r="H67" i="3"/>
  <c r="G67" i="3"/>
  <c r="F67" i="3"/>
  <c r="H66" i="3"/>
  <c r="G66" i="3"/>
  <c r="F66" i="3"/>
  <c r="H65" i="3"/>
  <c r="G65" i="3"/>
  <c r="F65" i="3"/>
  <c r="H64" i="3"/>
  <c r="G64" i="3"/>
  <c r="F64" i="3"/>
  <c r="H63" i="3"/>
  <c r="G63" i="3"/>
  <c r="F63" i="3"/>
  <c r="H62" i="3"/>
  <c r="G62" i="3"/>
  <c r="F62" i="3"/>
  <c r="H61" i="3"/>
  <c r="G61" i="3"/>
  <c r="F61" i="3"/>
  <c r="H60" i="3"/>
  <c r="G60" i="3"/>
  <c r="F60" i="3"/>
  <c r="H59" i="3"/>
  <c r="G59" i="3"/>
  <c r="F59" i="3"/>
  <c r="H58" i="3"/>
  <c r="G58" i="3"/>
  <c r="F58" i="3"/>
  <c r="H57" i="3"/>
  <c r="G57" i="3"/>
  <c r="F57" i="3"/>
  <c r="H56" i="3"/>
  <c r="G56" i="3"/>
  <c r="F56" i="3"/>
  <c r="H55" i="3"/>
  <c r="G55" i="3"/>
  <c r="F55" i="3"/>
  <c r="H54" i="3"/>
  <c r="G54" i="3"/>
  <c r="F54" i="3"/>
  <c r="H53" i="3"/>
  <c r="G53" i="3"/>
  <c r="F53" i="3"/>
  <c r="H52" i="3"/>
  <c r="G52" i="3"/>
  <c r="F52" i="3"/>
  <c r="H51" i="3"/>
  <c r="G51" i="3"/>
  <c r="F51" i="3"/>
  <c r="H50" i="3"/>
  <c r="G50" i="3"/>
  <c r="F50" i="3"/>
  <c r="H49" i="3"/>
  <c r="G49" i="3"/>
  <c r="F49" i="3"/>
  <c r="H48" i="3"/>
  <c r="G48" i="3"/>
  <c r="F48" i="3"/>
  <c r="H47" i="3"/>
  <c r="G47" i="3"/>
  <c r="F47" i="3"/>
  <c r="H46" i="3"/>
  <c r="G46" i="3"/>
  <c r="F46" i="3"/>
  <c r="H45" i="3"/>
  <c r="G45" i="3"/>
  <c r="F45" i="3"/>
  <c r="H44" i="3"/>
  <c r="G44" i="3"/>
  <c r="F44" i="3"/>
  <c r="H43" i="3"/>
  <c r="G43" i="3"/>
  <c r="F43" i="3"/>
  <c r="H42" i="3"/>
  <c r="G42" i="3"/>
  <c r="F42" i="3"/>
  <c r="H41" i="3"/>
  <c r="G41" i="3"/>
  <c r="F41" i="3"/>
  <c r="H40" i="3"/>
  <c r="G40" i="3"/>
  <c r="F40" i="3"/>
  <c r="H39" i="3"/>
  <c r="G39" i="3"/>
  <c r="F39" i="3"/>
  <c r="H38" i="3"/>
  <c r="G38" i="3"/>
  <c r="F38" i="3"/>
  <c r="H37" i="3"/>
  <c r="G37" i="3"/>
  <c r="F37" i="3"/>
  <c r="H36" i="3"/>
  <c r="G36" i="3"/>
  <c r="F36" i="3"/>
  <c r="H35" i="3"/>
  <c r="G35" i="3"/>
  <c r="F35" i="3"/>
  <c r="H34" i="3"/>
  <c r="G34" i="3"/>
  <c r="F34" i="3"/>
  <c r="H33" i="3"/>
  <c r="G33" i="3"/>
  <c r="F33" i="3"/>
  <c r="H32" i="3"/>
  <c r="G32" i="3"/>
  <c r="F32" i="3"/>
  <c r="H31" i="3"/>
  <c r="G31" i="3"/>
  <c r="F31" i="3"/>
  <c r="H30" i="3"/>
  <c r="G30" i="3"/>
  <c r="F30" i="3"/>
  <c r="H29" i="3"/>
  <c r="G29" i="3"/>
  <c r="F29" i="3"/>
  <c r="H28" i="3"/>
  <c r="G28" i="3"/>
  <c r="F28" i="3"/>
  <c r="H27" i="3"/>
  <c r="G27" i="3"/>
  <c r="F27" i="3"/>
  <c r="H26" i="3"/>
  <c r="G26" i="3"/>
  <c r="F26" i="3"/>
  <c r="H25" i="3"/>
  <c r="G25" i="3"/>
  <c r="F25" i="3"/>
  <c r="H24" i="3"/>
  <c r="G24" i="3"/>
  <c r="F24" i="3"/>
  <c r="H23" i="3"/>
  <c r="G23" i="3"/>
  <c r="F23" i="3"/>
  <c r="H22" i="3"/>
  <c r="G22" i="3"/>
  <c r="F22" i="3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F14" i="3"/>
  <c r="H13" i="3"/>
  <c r="G13" i="3"/>
  <c r="F13" i="3"/>
  <c r="H12" i="3"/>
  <c r="G12" i="3"/>
  <c r="F12" i="3"/>
  <c r="H65" i="2"/>
  <c r="G65" i="2"/>
  <c r="F65" i="2"/>
  <c r="Q78" i="3" l="1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6" i="2"/>
  <c r="F67" i="2"/>
  <c r="G32" i="2" l="1"/>
  <c r="H32" i="2"/>
  <c r="G51" i="2"/>
  <c r="H51" i="2"/>
  <c r="G60" i="2"/>
  <c r="H60" i="2"/>
  <c r="G61" i="2"/>
  <c r="H61" i="2"/>
  <c r="G57" i="2"/>
  <c r="H57" i="2"/>
  <c r="G38" i="2"/>
  <c r="H38" i="2"/>
  <c r="G37" i="2"/>
  <c r="H37" i="2"/>
  <c r="G59" i="2"/>
  <c r="H59" i="2"/>
  <c r="G17" i="2"/>
  <c r="H17" i="2"/>
  <c r="G27" i="2"/>
  <c r="H27" i="2"/>
  <c r="G33" i="2"/>
  <c r="H33" i="2"/>
  <c r="G41" i="2"/>
  <c r="H41" i="2"/>
  <c r="G54" i="2"/>
  <c r="H54" i="2"/>
  <c r="G36" i="2"/>
  <c r="H36" i="2"/>
  <c r="G14" i="2"/>
  <c r="H14" i="2"/>
  <c r="G21" i="2"/>
  <c r="H21" i="2"/>
  <c r="G40" i="2"/>
  <c r="H40" i="2"/>
  <c r="G53" i="2"/>
  <c r="H53" i="2"/>
  <c r="G16" i="2"/>
  <c r="H16" i="2"/>
  <c r="G47" i="2"/>
  <c r="H47" i="2"/>
  <c r="G28" i="2"/>
  <c r="H28" i="2"/>
  <c r="G66" i="2"/>
  <c r="H66" i="2"/>
  <c r="G63" i="2"/>
  <c r="H63" i="2"/>
  <c r="G45" i="2"/>
  <c r="H45" i="2"/>
  <c r="G22" i="2"/>
  <c r="H22" i="2"/>
  <c r="G20" i="2"/>
  <c r="H20" i="2"/>
  <c r="G25" i="2"/>
  <c r="H25" i="2"/>
  <c r="G42" i="2"/>
  <c r="H42" i="2"/>
  <c r="Q77" i="2" l="1"/>
  <c r="Q76" i="2"/>
  <c r="Q75" i="2"/>
  <c r="Q74" i="2"/>
  <c r="Q73" i="2"/>
  <c r="Q72" i="2"/>
  <c r="Q71" i="2"/>
  <c r="Q70" i="2"/>
  <c r="H13" i="2"/>
  <c r="G13" i="2"/>
  <c r="H55" i="2"/>
  <c r="G55" i="2"/>
  <c r="H39" i="2"/>
  <c r="G39" i="2"/>
  <c r="H12" i="2"/>
  <c r="G12" i="2"/>
  <c r="H34" i="2"/>
  <c r="G34" i="2"/>
  <c r="H62" i="2"/>
  <c r="G62" i="2"/>
  <c r="H58" i="2"/>
  <c r="G58" i="2"/>
  <c r="H24" i="2"/>
  <c r="G24" i="2"/>
  <c r="H23" i="2"/>
  <c r="G23" i="2"/>
  <c r="H49" i="2"/>
  <c r="G49" i="2"/>
  <c r="H52" i="2"/>
  <c r="G52" i="2"/>
  <c r="H46" i="2"/>
  <c r="G46" i="2"/>
  <c r="H15" i="2"/>
  <c r="G15" i="2"/>
  <c r="H31" i="2"/>
  <c r="G31" i="2"/>
  <c r="H26" i="2"/>
  <c r="G26" i="2"/>
  <c r="H43" i="2"/>
  <c r="G43" i="2"/>
  <c r="H64" i="2"/>
  <c r="G64" i="2"/>
  <c r="H67" i="2"/>
  <c r="G67" i="2"/>
  <c r="H19" i="2"/>
  <c r="G19" i="2"/>
  <c r="H18" i="2"/>
  <c r="G18" i="2"/>
  <c r="H48" i="2"/>
  <c r="G48" i="2"/>
  <c r="H44" i="2"/>
  <c r="G44" i="2"/>
  <c r="H35" i="2"/>
  <c r="G35" i="2"/>
  <c r="H50" i="2"/>
  <c r="G50" i="2"/>
  <c r="H56" i="2"/>
  <c r="G56" i="2"/>
  <c r="H30" i="2"/>
  <c r="G30" i="2"/>
  <c r="H29" i="2"/>
  <c r="G29" i="2"/>
  <c r="Q78" i="2" l="1"/>
</calcChain>
</file>

<file path=xl/sharedStrings.xml><?xml version="1.0" encoding="utf-8"?>
<sst xmlns="http://schemas.openxmlformats.org/spreadsheetml/2006/main" count="1866" uniqueCount="330">
  <si>
    <r>
      <t xml:space="preserve">(Xin vui lòng điền đầy đủ thông tin vào </t>
    </r>
    <r>
      <rPr>
        <b/>
        <sz val="12"/>
        <color indexed="12"/>
        <rFont val="Times New Roman"/>
        <family val="1"/>
      </rPr>
      <t xml:space="preserve">tất cả các mục dưới đây)
</t>
    </r>
    <r>
      <rPr>
        <b/>
        <i/>
        <sz val="12"/>
        <color indexed="12"/>
        <rFont val="Times New Roman"/>
        <family val="1"/>
      </rPr>
      <t>( Be sure to complete all items in the form)</t>
    </r>
  </si>
  <si>
    <r>
      <t>Tên Đơn vị/</t>
    </r>
    <r>
      <rPr>
        <i/>
        <sz val="12"/>
        <color indexed="12"/>
        <rFont val="Times New Roman"/>
        <family val="1"/>
      </rPr>
      <t>Organization:</t>
    </r>
  </si>
  <si>
    <t>TRƯỜNG ĐẠI HỌC LUẬT TP. HỒ CHÍ MINH</t>
  </si>
  <si>
    <r>
      <t>Loại bài thi/</t>
    </r>
    <r>
      <rPr>
        <i/>
        <sz val="12"/>
        <color indexed="12"/>
        <rFont val="Times New Roman"/>
        <family val="1"/>
      </rPr>
      <t>Type of Test:</t>
    </r>
  </si>
  <si>
    <t>TOEIC Listening &amp; Reading</t>
  </si>
  <si>
    <r>
      <t>Địa chỉ /</t>
    </r>
    <r>
      <rPr>
        <i/>
        <sz val="12"/>
        <color indexed="12"/>
        <rFont val="Times New Roman"/>
        <family val="1"/>
      </rPr>
      <t>Address</t>
    </r>
    <r>
      <rPr>
        <sz val="12"/>
        <color indexed="12"/>
        <rFont val="Times New Roman"/>
        <family val="1"/>
      </rPr>
      <t xml:space="preserve">: </t>
    </r>
  </si>
  <si>
    <t>02 Nguyễn Tất Thành, Phường 12, Quận 4, TP. Hồ Chí Minh</t>
  </si>
  <si>
    <r>
      <t>Điện thoại/</t>
    </r>
    <r>
      <rPr>
        <i/>
        <sz val="12"/>
        <color indexed="12"/>
        <rFont val="Times New Roman"/>
        <family val="1"/>
      </rPr>
      <t>Tel:</t>
    </r>
  </si>
  <si>
    <t>(028) 39400 989-Exit: 112</t>
  </si>
  <si>
    <r>
      <t>Người đăng ký/</t>
    </r>
    <r>
      <rPr>
        <i/>
        <sz val="12"/>
        <color indexed="12"/>
        <rFont val="Times New Roman"/>
        <family val="1"/>
      </rPr>
      <t>Contact person</t>
    </r>
    <r>
      <rPr>
        <sz val="12"/>
        <color indexed="12"/>
        <rFont val="Times New Roman"/>
        <family val="1"/>
      </rPr>
      <t xml:space="preserve">: </t>
    </r>
  </si>
  <si>
    <t>Phạm Tiến Dũng</t>
  </si>
  <si>
    <r>
      <t xml:space="preserve">Email: </t>
    </r>
    <r>
      <rPr>
        <b/>
        <sz val="12"/>
        <color indexed="12"/>
        <rFont val="Times New Roman"/>
        <family val="1"/>
      </rPr>
      <t xml:space="preserve">ptdung@hcmulaw.edu.vn </t>
    </r>
  </si>
  <si>
    <r>
      <t>Danh sách chi tiết/</t>
    </r>
    <r>
      <rPr>
        <i/>
        <sz val="12"/>
        <color indexed="12"/>
        <rFont val="Times New Roman"/>
        <family val="1"/>
      </rPr>
      <t>List of entrants</t>
    </r>
    <r>
      <rPr>
        <sz val="12"/>
        <color indexed="12"/>
        <rFont val="Times New Roman"/>
        <family val="1"/>
      </rPr>
      <t>:</t>
    </r>
  </si>
  <si>
    <t>Số hồ sơ đăng ký</t>
  </si>
  <si>
    <r>
      <t xml:space="preserve">Họ và tên
</t>
    </r>
    <r>
      <rPr>
        <i/>
        <sz val="12"/>
        <color indexed="12"/>
        <rFont val="Times New Roman"/>
        <family val="1"/>
      </rPr>
      <t>Full Name</t>
    </r>
  </si>
  <si>
    <t>NTNS</t>
  </si>
  <si>
    <r>
      <t xml:space="preserve">Ngày 
sinh
</t>
    </r>
    <r>
      <rPr>
        <i/>
        <sz val="12"/>
        <color indexed="12"/>
        <rFont val="Times New Roman"/>
        <family val="1"/>
      </rPr>
      <t>Date</t>
    </r>
  </si>
  <si>
    <r>
      <t xml:space="preserve">Tháng 
sinh
</t>
    </r>
    <r>
      <rPr>
        <i/>
        <sz val="12"/>
        <color indexed="12"/>
        <rFont val="Times New Roman"/>
        <family val="1"/>
      </rPr>
      <t>Month</t>
    </r>
  </si>
  <si>
    <r>
      <t xml:space="preserve">Năm 
sinh
</t>
    </r>
    <r>
      <rPr>
        <i/>
        <sz val="12"/>
        <color indexed="12"/>
        <rFont val="Times New Roman"/>
        <family val="1"/>
      </rPr>
      <t>Year</t>
    </r>
  </si>
  <si>
    <r>
      <t xml:space="preserve">Phòng ban/Khoa </t>
    </r>
    <r>
      <rPr>
        <i/>
        <sz val="12"/>
        <color indexed="12"/>
        <rFont val="Times New Roman"/>
        <family val="1"/>
      </rPr>
      <t>Department</t>
    </r>
  </si>
  <si>
    <t>Đợt đăng ký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</si>
  <si>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</si>
  <si>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</si>
  <si>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</si>
  <si>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</si>
  <si>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</si>
  <si>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</si>
  <si>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</si>
  <si>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</si>
  <si>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</si>
  <si>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</si>
  <si>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A12</t>
  </si>
  <si>
    <t>A13</t>
  </si>
  <si>
    <t>A14</t>
  </si>
  <si>
    <t>A15</t>
  </si>
  <si>
    <t>A16</t>
  </si>
  <si>
    <t>A17</t>
  </si>
  <si>
    <t>A18</t>
  </si>
  <si>
    <t>A19</t>
  </si>
  <si>
    <t>B.302</t>
  </si>
  <si>
    <t>B.301</t>
  </si>
  <si>
    <t>B.202</t>
  </si>
  <si>
    <t>B.402</t>
  </si>
  <si>
    <t>Phòng</t>
  </si>
  <si>
    <t>B.201</t>
  </si>
  <si>
    <t>B.401</t>
  </si>
  <si>
    <t>B.403</t>
  </si>
  <si>
    <t>Cộng:</t>
  </si>
  <si>
    <t>Khoa Luật Quốc tế</t>
  </si>
  <si>
    <t>Vân</t>
  </si>
  <si>
    <t>Anh</t>
  </si>
  <si>
    <t>Khoa Luật Thương mại</t>
  </si>
  <si>
    <t>Khoa Quản trị</t>
  </si>
  <si>
    <t>Khoa Luật Hành chính - Nhà nước</t>
  </si>
  <si>
    <t>Linh</t>
  </si>
  <si>
    <t>Nhi</t>
  </si>
  <si>
    <t>Thảo</t>
  </si>
  <si>
    <t>Luật (CLC)</t>
  </si>
  <si>
    <t>Trang</t>
  </si>
  <si>
    <t>Khoa Luật Hình sự</t>
  </si>
  <si>
    <t>Khoa Luật Dân sự</t>
  </si>
  <si>
    <t>Trinh</t>
  </si>
  <si>
    <t>Hương</t>
  </si>
  <si>
    <r>
      <t xml:space="preserve">Mã nhân viên/ Sinh viên
</t>
    </r>
    <r>
      <rPr>
        <i/>
        <sz val="12"/>
        <color rgb="FFFF0000"/>
        <rFont val="Times New Roman"/>
        <family val="1"/>
      </rPr>
      <t>Code</t>
    </r>
  </si>
  <si>
    <r>
      <t>SĐT:</t>
    </r>
    <r>
      <rPr>
        <b/>
        <sz val="12"/>
        <color rgb="FFFF0000"/>
        <rFont val="Times New Roman"/>
        <family val="1"/>
      </rPr>
      <t xml:space="preserve"> 0906 638 938</t>
    </r>
  </si>
  <si>
    <r>
      <t xml:space="preserve">Buổi thi
</t>
    </r>
    <r>
      <rPr>
        <b/>
        <i/>
        <sz val="12"/>
        <color rgb="FFFF0000"/>
        <rFont val="Times New Roman"/>
        <family val="1"/>
      </rPr>
      <t xml:space="preserve">(Sáng/chiều)
</t>
    </r>
    <r>
      <rPr>
        <i/>
        <sz val="12"/>
        <color rgb="FFFF0000"/>
        <rFont val="Times New Roman"/>
        <family val="1"/>
      </rPr>
      <t>Shift (a.m/p.m)</t>
    </r>
  </si>
  <si>
    <r>
      <t xml:space="preserve">Thời gian thi 
</t>
    </r>
    <r>
      <rPr>
        <i/>
        <sz val="12"/>
        <color rgb="FFFF0000"/>
        <rFont val="Times New Roman"/>
        <family val="1"/>
      </rPr>
      <t>Test time</t>
    </r>
  </si>
  <si>
    <r>
      <t xml:space="preserve">Vị trí công tác/Lớp
</t>
    </r>
    <r>
      <rPr>
        <i/>
        <sz val="12"/>
        <color rgb="FFFF0000"/>
        <rFont val="Times New Roman"/>
        <family val="1"/>
      </rPr>
      <t>Position/Grade</t>
    </r>
  </si>
  <si>
    <t>Nguyên</t>
  </si>
  <si>
    <r>
      <t xml:space="preserve">STT </t>
    </r>
    <r>
      <rPr>
        <i/>
        <sz val="12"/>
        <color rgb="FF0000FF"/>
        <rFont val="Times New Roman"/>
        <family val="1"/>
      </rPr>
      <t>No.</t>
    </r>
  </si>
  <si>
    <t>08:00-11:00</t>
  </si>
  <si>
    <r>
      <t xml:space="preserve">Khóa học
</t>
    </r>
    <r>
      <rPr>
        <i/>
        <sz val="12"/>
        <color rgb="FF0000FF"/>
        <rFont val="Times New Roman"/>
        <family val="1"/>
      </rPr>
      <t>Course</t>
    </r>
  </si>
  <si>
    <r>
      <t xml:space="preserve">Giảng đường thi </t>
    </r>
    <r>
      <rPr>
        <i/>
        <sz val="12"/>
        <color rgb="FFFF0000"/>
        <rFont val="Times New Roman"/>
        <family val="1"/>
      </rPr>
      <t xml:space="preserve">Test  Room </t>
    </r>
  </si>
  <si>
    <t>An</t>
  </si>
  <si>
    <t>114-TM45</t>
  </si>
  <si>
    <t>Nga</t>
  </si>
  <si>
    <t>118-HC45(B)</t>
  </si>
  <si>
    <t>117-HS45</t>
  </si>
  <si>
    <r>
      <t xml:space="preserve">Số CMND/ 
Hộ chiếu
</t>
    </r>
    <r>
      <rPr>
        <i/>
        <sz val="12"/>
        <color rgb="FFFF0000"/>
        <rFont val="Times New Roman"/>
        <family val="1"/>
      </rPr>
      <t>ID Number / 
Passport number</t>
    </r>
  </si>
  <si>
    <t>118-HC45(A)</t>
  </si>
  <si>
    <r>
      <t xml:space="preserve">Ngày thi
</t>
    </r>
    <r>
      <rPr>
        <i/>
        <sz val="12"/>
        <color rgb="FF0000FF"/>
        <rFont val="Times New Roman"/>
        <family val="1"/>
      </rPr>
      <t>Test Date</t>
    </r>
  </si>
  <si>
    <t>Quản trị - Luật</t>
  </si>
  <si>
    <t>115-DS45</t>
  </si>
  <si>
    <t>Hiếu</t>
  </si>
  <si>
    <t>Nhân</t>
  </si>
  <si>
    <t>C.201</t>
  </si>
  <si>
    <t>2019 - 2023</t>
  </si>
  <si>
    <t>2020 - 2024</t>
  </si>
  <si>
    <t>2019 - 2024</t>
  </si>
  <si>
    <t>116-QT45</t>
  </si>
  <si>
    <t>107-QTL44(A)</t>
  </si>
  <si>
    <t>120-QTKD45</t>
  </si>
  <si>
    <t>Ca 1-Sáng</t>
  </si>
  <si>
    <t>Ý</t>
  </si>
  <si>
    <t>Nguyễn Thị Minh</t>
  </si>
  <si>
    <t>Luật (Tiếng Nhật)</t>
  </si>
  <si>
    <t>2018 - 2022</t>
  </si>
  <si>
    <t>99-CJL43</t>
  </si>
  <si>
    <t>104-QT44</t>
  </si>
  <si>
    <t>Phan Ngọc Quỳnh</t>
  </si>
  <si>
    <t>Trâm</t>
  </si>
  <si>
    <t>Thủy</t>
  </si>
  <si>
    <t>2053801015009</t>
  </si>
  <si>
    <t>064302005292</t>
  </si>
  <si>
    <t>Nguyễn Thị Mỹ</t>
  </si>
  <si>
    <t>Ka</t>
  </si>
  <si>
    <t>1853801015041</t>
  </si>
  <si>
    <t>Trần Ngọc Thế</t>
  </si>
  <si>
    <t>Gia</t>
  </si>
  <si>
    <t>Đặng Huỳnh Quỳnh</t>
  </si>
  <si>
    <t>2053801014129</t>
  </si>
  <si>
    <t>Phan Trần Nhã</t>
  </si>
  <si>
    <t>2053801013108</t>
  </si>
  <si>
    <t>Võ Thị Thu</t>
  </si>
  <si>
    <t>Quyên</t>
  </si>
  <si>
    <t>1853801015171</t>
  </si>
  <si>
    <t>2053801013150</t>
  </si>
  <si>
    <t>Lê Thị Ngọc</t>
  </si>
  <si>
    <t>Thi</t>
  </si>
  <si>
    <t>1853801015201</t>
  </si>
  <si>
    <t>Ngô Doãn Phương</t>
  </si>
  <si>
    <t>2053401010113</t>
  </si>
  <si>
    <t>Ngô Vũ Bích</t>
  </si>
  <si>
    <t>2053801013173</t>
  </si>
  <si>
    <t>072200001478</t>
  </si>
  <si>
    <t>060302012039</t>
  </si>
  <si>
    <t>074302004344</t>
  </si>
  <si>
    <t>083302003328</t>
  </si>
  <si>
    <t>080300007816</t>
  </si>
  <si>
    <t>083302000644</t>
  </si>
  <si>
    <t>072300005462</t>
  </si>
  <si>
    <t>056302009557</t>
  </si>
  <si>
    <t>077302002294</t>
  </si>
  <si>
    <t>92-QT43</t>
  </si>
  <si>
    <t>108-QTKD44(B)</t>
  </si>
  <si>
    <t>121-CLC45(QTKD)</t>
  </si>
  <si>
    <t>DANH SÁCH ĐĂNG KÝ THI TOEIC - 10/8/2024
TOEIC / TOEFL  REGISTRATION LIST</t>
  </si>
  <si>
    <r>
      <t xml:space="preserve">Danh sách có: </t>
    </r>
    <r>
      <rPr>
        <sz val="12"/>
        <color indexed="10"/>
        <rFont val="Times New Roman"/>
        <family val="1"/>
      </rPr>
      <t>56</t>
    </r>
    <r>
      <rPr>
        <b/>
        <sz val="12"/>
        <color indexed="10"/>
        <rFont val="Times New Roman"/>
        <family val="1"/>
      </rPr>
      <t xml:space="preserve"> </t>
    </r>
    <r>
      <rPr>
        <sz val="12"/>
        <color indexed="12"/>
        <rFont val="Times New Roman"/>
        <family val="1"/>
      </rPr>
      <t xml:space="preserve">người.
</t>
    </r>
    <r>
      <rPr>
        <i/>
        <sz val="12"/>
        <color indexed="12"/>
        <rFont val="Times New Roman"/>
        <family val="1"/>
      </rPr>
      <t>This list comprises:</t>
    </r>
    <r>
      <rPr>
        <i/>
        <sz val="12"/>
        <color rgb="FFFF0000"/>
        <rFont val="Times New Roman"/>
        <family val="1"/>
      </rPr>
      <t>56</t>
    </r>
    <r>
      <rPr>
        <i/>
        <sz val="12"/>
        <color indexed="12"/>
        <rFont val="Times New Roman"/>
        <family val="1"/>
      </rPr>
      <t>est takers.</t>
    </r>
  </si>
  <si>
    <t>Hồ Trường</t>
  </si>
  <si>
    <t>Lê Thị Thùy</t>
  </si>
  <si>
    <t>Phạm Lê Quế</t>
  </si>
  <si>
    <t>Ngô Gia</t>
  </si>
  <si>
    <t>Bảo</t>
  </si>
  <si>
    <t>Lê Hoàng</t>
  </si>
  <si>
    <t>Chương</t>
  </si>
  <si>
    <t>Lê Nguyễn Thùy</t>
  </si>
  <si>
    <t>Dung</t>
  </si>
  <si>
    <t>Nguyễn Thị Thùy</t>
  </si>
  <si>
    <t>Dương</t>
  </si>
  <si>
    <t>Phạm Hồng</t>
  </si>
  <si>
    <t>Hạ</t>
  </si>
  <si>
    <t>Đỗ Mỹ</t>
  </si>
  <si>
    <t>Hằng</t>
  </si>
  <si>
    <t>Hiền</t>
  </si>
  <si>
    <t>Lê Thị Diễm</t>
  </si>
  <si>
    <t>Phạm Tuyết</t>
  </si>
  <si>
    <t>Hồng</t>
  </si>
  <si>
    <t>Trần Phi</t>
  </si>
  <si>
    <t>Hùng</t>
  </si>
  <si>
    <t>Kim Young</t>
  </si>
  <si>
    <t>Jae</t>
  </si>
  <si>
    <t>Steven Alex Yeo Jiang</t>
  </si>
  <si>
    <t>Jiang</t>
  </si>
  <si>
    <t>Nguyễn Mai</t>
  </si>
  <si>
    <t>Khanh</t>
  </si>
  <si>
    <t>Tạ Như</t>
  </si>
  <si>
    <t>Long</t>
  </si>
  <si>
    <t>Ksor H'</t>
  </si>
  <si>
    <t>Miang</t>
  </si>
  <si>
    <t>Nguyễn Ngô Trà</t>
  </si>
  <si>
    <t>My</t>
  </si>
  <si>
    <t>Nguyễn Thị Thanh</t>
  </si>
  <si>
    <t>Trần Bích</t>
  </si>
  <si>
    <t>Ngọc</t>
  </si>
  <si>
    <t>Mạc Tú</t>
  </si>
  <si>
    <t>Võ Hoàng</t>
  </si>
  <si>
    <t>Trần Thị Phương</t>
  </si>
  <si>
    <t>Hồ Nguyễn Ngọc</t>
  </si>
  <si>
    <t>Phụng</t>
  </si>
  <si>
    <t>Huỳnh Long</t>
  </si>
  <si>
    <t>Trần Thị Thu</t>
  </si>
  <si>
    <t>Phương</t>
  </si>
  <si>
    <t>Phạm Thị Diệu</t>
  </si>
  <si>
    <t>Quỳnh</t>
  </si>
  <si>
    <t>Nguyễn Viết</t>
  </si>
  <si>
    <t>Sinh</t>
  </si>
  <si>
    <t>Lê Văn</t>
  </si>
  <si>
    <t>Thạch</t>
  </si>
  <si>
    <t>Trịnh Thị Thanh</t>
  </si>
  <si>
    <t>Thái</t>
  </si>
  <si>
    <t>Hứa Ngọc Minh</t>
  </si>
  <si>
    <t>Trương Thị Thu</t>
  </si>
  <si>
    <t>Thì</t>
  </si>
  <si>
    <t>Nguyễn Thị Thu</t>
  </si>
  <si>
    <t>Huỳnh Hồ Ru</t>
  </si>
  <si>
    <t>Tơ</t>
  </si>
  <si>
    <t>Trần Nguyễn Ngọc</t>
  </si>
  <si>
    <t>Nguyễn Thị Phương</t>
  </si>
  <si>
    <t>Võ Thị Kim</t>
  </si>
  <si>
    <t>Trần Hồ Tú</t>
  </si>
  <si>
    <t>Lê Phương</t>
  </si>
  <si>
    <t>Trung</t>
  </si>
  <si>
    <t>Đinh Thị</t>
  </si>
  <si>
    <t>Tuyến</t>
  </si>
  <si>
    <t>Huỳnh Mai Phương</t>
  </si>
  <si>
    <t>Uyên</t>
  </si>
  <si>
    <t>Trầm Thảo</t>
  </si>
  <si>
    <t>Nguyễn Thị Thúy</t>
  </si>
  <si>
    <t>Vy</t>
  </si>
  <si>
    <t>Đỗ Thị</t>
  </si>
  <si>
    <t>1953401020001</t>
  </si>
  <si>
    <t>080201003030</t>
  </si>
  <si>
    <t>1853401010003</t>
  </si>
  <si>
    <t>068300012777</t>
  </si>
  <si>
    <t>2053801013013</t>
  </si>
  <si>
    <t>072302002797</t>
  </si>
  <si>
    <t>1953401020019</t>
  </si>
  <si>
    <t>064301006706</t>
  </si>
  <si>
    <t>2053801011035</t>
  </si>
  <si>
    <t>079202010769</t>
  </si>
  <si>
    <t>2053401010020</t>
  </si>
  <si>
    <t>052302013590</t>
  </si>
  <si>
    <t>2053401010023</t>
  </si>
  <si>
    <t>051302011325</t>
  </si>
  <si>
    <t>2053801012077</t>
  </si>
  <si>
    <t>075302006080</t>
  </si>
  <si>
    <t>2053801012083</t>
  </si>
  <si>
    <t>062302006858</t>
  </si>
  <si>
    <t>2053801012091</t>
  </si>
  <si>
    <t>064302003626</t>
  </si>
  <si>
    <t>1953401020064</t>
  </si>
  <si>
    <t>070301001583</t>
  </si>
  <si>
    <t>2053801014083</t>
  </si>
  <si>
    <t>087302004787</t>
  </si>
  <si>
    <t>1953801015083</t>
  </si>
  <si>
    <t>042201007523</t>
  </si>
  <si>
    <t>2053801013053</t>
  </si>
  <si>
    <t>1853801011287</t>
  </si>
  <si>
    <t>M13916996</t>
  </si>
  <si>
    <t>2153801014099</t>
  </si>
  <si>
    <t>079203011015</t>
  </si>
  <si>
    <t>2053401020083</t>
  </si>
  <si>
    <t>051302000003</t>
  </si>
  <si>
    <t>2053801014133</t>
  </si>
  <si>
    <t>075202013584</t>
  </si>
  <si>
    <t>1653801012158</t>
  </si>
  <si>
    <t>064197003230</t>
  </si>
  <si>
    <t>1953801012156</t>
  </si>
  <si>
    <t>052301006831</t>
  </si>
  <si>
    <t>2153801015155</t>
  </si>
  <si>
    <t>038303016065</t>
  </si>
  <si>
    <t>1853801015138</t>
  </si>
  <si>
    <t>079300028894</t>
  </si>
  <si>
    <t>1953801014140</t>
  </si>
  <si>
    <t>089301007293</t>
  </si>
  <si>
    <t>1953801014150</t>
  </si>
  <si>
    <t>072201003272</t>
  </si>
  <si>
    <t>2053801013118</t>
  </si>
  <si>
    <t>052302003455</t>
  </si>
  <si>
    <t>2153801011168</t>
  </si>
  <si>
    <t>079303003386</t>
  </si>
  <si>
    <t>1853401010127</t>
  </si>
  <si>
    <t>079200003680</t>
  </si>
  <si>
    <t>1953801014181</t>
  </si>
  <si>
    <t>079301013147</t>
  </si>
  <si>
    <t>1853401010141</t>
  </si>
  <si>
    <t>077300006973</t>
  </si>
  <si>
    <t>2163801010077</t>
  </si>
  <si>
    <t>042093011624</t>
  </si>
  <si>
    <t>Luật</t>
  </si>
  <si>
    <t>1651101030125</t>
  </si>
  <si>
    <t>040088027780</t>
  </si>
  <si>
    <t>2153801012207</t>
  </si>
  <si>
    <t>019303007485</t>
  </si>
  <si>
    <t>1953801012248</t>
  </si>
  <si>
    <t>074301006684</t>
  </si>
  <si>
    <t>1853401010153</t>
  </si>
  <si>
    <t>060198007623</t>
  </si>
  <si>
    <t>2053801012324</t>
  </si>
  <si>
    <t>068300006803</t>
  </si>
  <si>
    <t>2053801012264</t>
  </si>
  <si>
    <t>052302004012</t>
  </si>
  <si>
    <t>1953401010175</t>
  </si>
  <si>
    <t>091301004519</t>
  </si>
  <si>
    <t>1953801014242</t>
  </si>
  <si>
    <t>089301007717</t>
  </si>
  <si>
    <t>1953801014254</t>
  </si>
  <si>
    <t>086301003364</t>
  </si>
  <si>
    <t>2053801012285</t>
  </si>
  <si>
    <t>060302000222</t>
  </si>
  <si>
    <t>1953401020265</t>
  </si>
  <si>
    <t>051301007027</t>
  </si>
  <si>
    <t>2163801010106</t>
  </si>
  <si>
    <t>079094020212</t>
  </si>
  <si>
    <t>1953801013258</t>
  </si>
  <si>
    <t>052301008687</t>
  </si>
  <si>
    <t>2163801010108</t>
  </si>
  <si>
    <t>080197014506</t>
  </si>
  <si>
    <t>2153401010139</t>
  </si>
  <si>
    <t>079303003124</t>
  </si>
  <si>
    <t>2053801014315</t>
  </si>
  <si>
    <t>064302000253</t>
  </si>
  <si>
    <t>1953401020297</t>
  </si>
  <si>
    <t>052301010894</t>
  </si>
  <si>
    <t>95-QTKD43A</t>
  </si>
  <si>
    <t>121-CLC45(A)</t>
  </si>
  <si>
    <t>121-CLC45(D)</t>
  </si>
  <si>
    <t>111-CJL44</t>
  </si>
  <si>
    <t>133-CLC46(D)</t>
  </si>
  <si>
    <t>2021 - 2025</t>
  </si>
  <si>
    <t>121-CLC45QTL(A)</t>
  </si>
  <si>
    <t>2020 - 2025</t>
  </si>
  <si>
    <t>68-DS41</t>
  </si>
  <si>
    <t>2016 - 2020</t>
  </si>
  <si>
    <t>103-DS44A</t>
  </si>
  <si>
    <t>128-QT46B</t>
  </si>
  <si>
    <t>106-HC44(A)</t>
  </si>
  <si>
    <t>126-TM46B</t>
  </si>
  <si>
    <t>95-QTKD43B</t>
  </si>
  <si>
    <t>21_13AB2CQ</t>
  </si>
  <si>
    <t>2021 - 2024</t>
  </si>
  <si>
    <t>84-QTL42</t>
  </si>
  <si>
    <t>2017 - 2022</t>
  </si>
  <si>
    <t>127-DS46B</t>
  </si>
  <si>
    <t>103-DS44B</t>
  </si>
  <si>
    <t>106-HC44(B)</t>
  </si>
  <si>
    <t>107-QTL44(B)</t>
  </si>
  <si>
    <t>105-HS44(B)</t>
  </si>
  <si>
    <t>132-QTKD46</t>
  </si>
  <si>
    <t>Sinh viên chuyển thi ngày 29/6/2024 sang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</si>
</sst>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09]d\-mmm\-yy;@"/>
    <numFmt numFmtId="165" formatCode="00"/>
    <numFmt numFmtId="166" formatCode="0;[Red]0"/>
    <numFmt numFmtId="167" formatCode="000"/>
    <numFmt numFmtId="168" formatCode="dd/mm/yyyy"/>
  </numFmts>
  <fonts count="19" x14ac:knownFonts="1">
    <font>
      <sz val="11"/>
      <color theme="1"/>
      <name val="Calibri"/>
      <family val="2"/>
      <scheme val="minor"/>
    </font>
    <font>
      <b/>
      <sz val="12"/>
      <color rgb="FF0000FF"/>
      <name val="Times New Roman"/>
      <family val="1"/>
    </font>
    <font>
      <b/>
      <sz val="12"/>
      <color indexed="12"/>
      <name val="Times New Roman"/>
      <family val="1"/>
    </font>
    <font>
      <b/>
      <i/>
      <sz val="12"/>
      <color indexed="12"/>
      <name val="Times New Roman"/>
      <family val="1"/>
    </font>
    <font>
      <b/>
      <sz val="12"/>
      <color rgb="FFFF0000"/>
      <name val="Times New Roman"/>
      <family val="1"/>
    </font>
    <font>
      <sz val="12"/>
      <color rgb="FF0000FF"/>
      <name val="Times New Roman"/>
      <family val="1"/>
    </font>
    <font>
      <sz val="12"/>
      <color rgb="FFFF0000"/>
      <name val="Times New Roman"/>
      <family val="1"/>
    </font>
    <font>
      <i/>
      <sz val="12"/>
      <color indexed="12"/>
      <name val="Times New Roman"/>
      <family val="1"/>
    </font>
    <font>
      <i/>
      <sz val="12"/>
      <color rgb="FF0000FF"/>
      <name val="Times New Roman"/>
      <family val="1"/>
    </font>
    <font>
      <i/>
      <sz val="12"/>
      <color rgb="FFFF0000"/>
      <name val="Times New Roman"/>
      <family val="1"/>
    </font>
    <font>
      <sz val="12"/>
      <color indexed="12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i/>
      <sz val="12"/>
      <color rgb="FFFF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7" fillId="0" borderId="0"/>
  </cellStyleXfs>
  <cellXfs count="157">
    <xf numFmtId="0" fontId="0" fillId="0" borderId="0" xfId="0"/>
    <xf numFmtId="0" fontId="4" fillId="2" borderId="2" xfId="0" applyFont="1" applyFill="1" applyBorder="1" applyAlignment="1">
      <alignment horizontal="center" vertical="top" wrapText="1"/>
    </xf>
    <xf numFmtId="0" fontId="15" fillId="0" borderId="0" xfId="0" applyFont="1" applyFill="1"/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64" fontId="9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14" fontId="4" fillId="0" borderId="0" xfId="0" applyNumberFormat="1" applyFont="1" applyFill="1" applyAlignment="1">
      <alignment horizontal="left" vertical="center"/>
    </xf>
    <xf numFmtId="14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14" fontId="1" fillId="0" borderId="0" xfId="0" applyNumberFormat="1" applyFont="1" applyFill="1" applyAlignment="1">
      <alignment vertical="center" wrapText="1"/>
    </xf>
    <xf numFmtId="166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4" fontId="5" fillId="0" borderId="0" xfId="0" applyNumberFormat="1" applyFont="1" applyFill="1" applyAlignment="1">
      <alignment horizontal="left" vertical="center" wrapText="1"/>
    </xf>
    <xf numFmtId="166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top" wrapText="1"/>
    </xf>
    <xf numFmtId="14" fontId="1" fillId="0" borderId="4" xfId="0" applyNumberFormat="1" applyFont="1" applyFill="1" applyBorder="1" applyAlignment="1">
      <alignment horizontal="center" vertical="top" wrapText="1"/>
    </xf>
    <xf numFmtId="166" fontId="1" fillId="0" borderId="2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top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166" fontId="1" fillId="0" borderId="7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/>
    </xf>
    <xf numFmtId="0" fontId="14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5" fillId="0" borderId="14" xfId="0" applyFont="1" applyFill="1" applyBorder="1" applyAlignment="1">
      <alignment horizontal="center"/>
    </xf>
    <xf numFmtId="0" fontId="5" fillId="0" borderId="0" xfId="0" applyFont="1" applyFill="1"/>
    <xf numFmtId="0" fontId="4" fillId="0" borderId="0" xfId="0" applyFont="1" applyFill="1"/>
    <xf numFmtId="14" fontId="15" fillId="0" borderId="0" xfId="0" applyNumberFormat="1" applyFont="1" applyFill="1"/>
    <xf numFmtId="166" fontId="15" fillId="0" borderId="0" xfId="0" applyNumberFormat="1" applyFont="1" applyFill="1"/>
    <xf numFmtId="0" fontId="6" fillId="0" borderId="0" xfId="0" applyFont="1" applyFill="1"/>
    <xf numFmtId="0" fontId="1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4" fontId="5" fillId="0" borderId="0" xfId="0" applyNumberFormat="1" applyFont="1" applyFill="1"/>
    <xf numFmtId="166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6" fontId="5" fillId="0" borderId="0" xfId="0" applyNumberFormat="1" applyFont="1" applyFill="1"/>
    <xf numFmtId="164" fontId="4" fillId="0" borderId="0" xfId="0" applyNumberFormat="1" applyFont="1" applyFill="1" applyAlignment="1">
      <alignment horizontal="right"/>
    </xf>
    <xf numFmtId="165" fontId="4" fillId="0" borderId="0" xfId="0" applyNumberFormat="1" applyFont="1" applyFill="1" applyAlignment="1">
      <alignment horizontal="left" vertical="center"/>
    </xf>
    <xf numFmtId="165" fontId="1" fillId="0" borderId="0" xfId="0" applyNumberFormat="1" applyFont="1" applyFill="1" applyAlignment="1">
      <alignment horizontal="left" vertical="center"/>
    </xf>
    <xf numFmtId="165" fontId="1" fillId="0" borderId="0" xfId="0" applyNumberFormat="1" applyFont="1" applyFill="1" applyAlignment="1">
      <alignment vertical="center" wrapText="1"/>
    </xf>
    <xf numFmtId="165" fontId="1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top" wrapText="1"/>
    </xf>
    <xf numFmtId="165" fontId="1" fillId="0" borderId="7" xfId="0" applyNumberFormat="1" applyFont="1" applyFill="1" applyBorder="1" applyAlignment="1">
      <alignment horizontal="center" vertical="center" wrapText="1"/>
    </xf>
    <xf numFmtId="165" fontId="15" fillId="0" borderId="0" xfId="0" applyNumberFormat="1" applyFont="1" applyFill="1"/>
    <xf numFmtId="165" fontId="5" fillId="0" borderId="0" xfId="0" applyNumberFormat="1" applyFont="1" applyFill="1" applyAlignment="1">
      <alignment horizontal="center"/>
    </xf>
    <xf numFmtId="165" fontId="5" fillId="0" borderId="0" xfId="0" applyNumberFormat="1" applyFont="1" applyFill="1"/>
    <xf numFmtId="0" fontId="1" fillId="0" borderId="0" xfId="0" applyFont="1" applyFill="1" applyBorder="1" applyAlignment="1">
      <alignment horizontal="left" vertical="center"/>
    </xf>
    <xf numFmtId="0" fontId="15" fillId="0" borderId="0" xfId="0" applyFont="1" applyFill="1" applyBorder="1"/>
    <xf numFmtId="0" fontId="5" fillId="0" borderId="0" xfId="0" applyFont="1" applyFill="1" applyBorder="1"/>
    <xf numFmtId="49" fontId="4" fillId="2" borderId="2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49" fontId="4" fillId="2" borderId="5" xfId="0" applyNumberFormat="1" applyFont="1" applyFill="1" applyBorder="1" applyAlignment="1">
      <alignment horizontal="center" vertical="top" wrapText="1"/>
    </xf>
    <xf numFmtId="165" fontId="5" fillId="0" borderId="11" xfId="0" applyNumberFormat="1" applyFont="1" applyFill="1" applyBorder="1" applyAlignment="1">
      <alignment horizontal="center"/>
    </xf>
    <xf numFmtId="165" fontId="5" fillId="0" borderId="14" xfId="0" applyNumberFormat="1" applyFont="1" applyFill="1" applyBorder="1" applyAlignment="1">
      <alignment horizontal="center"/>
    </xf>
    <xf numFmtId="49" fontId="4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top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top" wrapText="1"/>
    </xf>
    <xf numFmtId="14" fontId="8" fillId="0" borderId="0" xfId="0" applyNumberFormat="1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top" wrapText="1"/>
    </xf>
    <xf numFmtId="14" fontId="1" fillId="0" borderId="5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/>
    </xf>
    <xf numFmtId="14" fontId="5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5" fillId="0" borderId="12" xfId="0" applyNumberFormat="1" applyFont="1" applyFill="1" applyBorder="1" applyAlignment="1">
      <alignment vertical="center"/>
    </xf>
    <xf numFmtId="49" fontId="5" fillId="0" borderId="13" xfId="0" applyNumberFormat="1" applyFont="1" applyFill="1" applyBorder="1" applyAlignment="1">
      <alignment vertical="center"/>
    </xf>
    <xf numFmtId="49" fontId="5" fillId="0" borderId="15" xfId="0" applyNumberFormat="1" applyFont="1" applyFill="1" applyBorder="1" applyAlignment="1">
      <alignment vertical="center"/>
    </xf>
    <xf numFmtId="49" fontId="5" fillId="0" borderId="16" xfId="0" applyNumberFormat="1" applyFont="1" applyFill="1" applyBorder="1" applyAlignment="1">
      <alignment vertical="center"/>
    </xf>
    <xf numFmtId="0" fontId="15" fillId="0" borderId="0" xfId="0" applyFont="1" applyFill="1" applyAlignment="1">
      <alignment horizontal="center" wrapText="1"/>
    </xf>
    <xf numFmtId="167" fontId="4" fillId="2" borderId="2" xfId="0" applyNumberFormat="1" applyFont="1" applyFill="1" applyBorder="1" applyAlignment="1">
      <alignment horizontal="center" vertical="top" wrapText="1"/>
    </xf>
    <xf numFmtId="167" fontId="4" fillId="2" borderId="6" xfId="0" applyNumberFormat="1" applyFont="1" applyFill="1" applyBorder="1" applyAlignment="1">
      <alignment horizontal="center" vertical="center" wrapText="1"/>
    </xf>
    <xf numFmtId="167" fontId="4" fillId="0" borderId="0" xfId="0" applyNumberFormat="1" applyFont="1" applyFill="1" applyAlignment="1">
      <alignment horizontal="center"/>
    </xf>
    <xf numFmtId="14" fontId="5" fillId="0" borderId="11" xfId="0" applyNumberFormat="1" applyFont="1" applyFill="1" applyBorder="1" applyAlignment="1">
      <alignment horizontal="center" wrapText="1"/>
    </xf>
    <xf numFmtId="14" fontId="5" fillId="0" borderId="14" xfId="0" applyNumberFormat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right"/>
    </xf>
    <xf numFmtId="0" fontId="6" fillId="2" borderId="14" xfId="0" applyFont="1" applyFill="1" applyBorder="1" applyAlignment="1">
      <alignment horizontal="right"/>
    </xf>
    <xf numFmtId="166" fontId="4" fillId="0" borderId="0" xfId="0" applyNumberFormat="1" applyFont="1" applyFill="1" applyAlignment="1">
      <alignment horizontal="left" vertical="center"/>
    </xf>
    <xf numFmtId="166" fontId="1" fillId="0" borderId="0" xfId="0" applyNumberFormat="1" applyFont="1" applyFill="1" applyAlignment="1">
      <alignment horizontal="left" vertical="center"/>
    </xf>
    <xf numFmtId="167" fontId="4" fillId="2" borderId="11" xfId="0" applyNumberFormat="1" applyFont="1" applyFill="1" applyBorder="1" applyAlignment="1">
      <alignment horizontal="center" vertical="center"/>
    </xf>
    <xf numFmtId="167" fontId="4" fillId="2" borderId="14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vertical="center"/>
    </xf>
    <xf numFmtId="168" fontId="15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wrapText="1"/>
    </xf>
    <xf numFmtId="14" fontId="5" fillId="0" borderId="0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168" fontId="5" fillId="0" borderId="11" xfId="0" applyNumberFormat="1" applyFont="1" applyFill="1" applyBorder="1" applyAlignment="1">
      <alignment horizontal="center" vertical="center"/>
    </xf>
    <xf numFmtId="168" fontId="5" fillId="0" borderId="14" xfId="0" applyNumberFormat="1" applyFont="1" applyFill="1" applyBorder="1" applyAlignment="1">
      <alignment horizontal="center" vertical="center"/>
    </xf>
    <xf numFmtId="167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vertical="center"/>
    </xf>
    <xf numFmtId="49" fontId="6" fillId="2" borderId="14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/>
    </xf>
    <xf numFmtId="49" fontId="6" fillId="2" borderId="14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6" fontId="4" fillId="0" borderId="0" xfId="0" applyNumberFormat="1" applyFont="1" applyFill="1" applyAlignment="1">
      <alignment horizontal="left" vertical="center"/>
    </xf>
    <xf numFmtId="166" fontId="1" fillId="0" borderId="0" xfId="0" applyNumberFormat="1" applyFont="1" applyFill="1" applyAlignment="1">
      <alignment horizontal="left" vertical="center"/>
    </xf>
    <xf numFmtId="167" fontId="4" fillId="2" borderId="17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vertical="center"/>
    </xf>
    <xf numFmtId="49" fontId="5" fillId="0" borderId="19" xfId="0" applyNumberFormat="1" applyFont="1" applyFill="1" applyBorder="1" applyAlignment="1">
      <alignment vertical="center"/>
    </xf>
    <xf numFmtId="168" fontId="5" fillId="0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vertical="center"/>
    </xf>
    <xf numFmtId="49" fontId="5" fillId="0" borderId="11" xfId="0" applyNumberFormat="1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vertical="center"/>
    </xf>
    <xf numFmtId="49" fontId="6" fillId="2" borderId="17" xfId="0" applyNumberFormat="1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wrapText="1"/>
    </xf>
    <xf numFmtId="166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166" fontId="1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166" fontId="4" fillId="0" borderId="0" xfId="0" applyNumberFormat="1" applyFont="1" applyFill="1" applyAlignment="1">
      <alignment horizontal="left" vertical="center"/>
    </xf>
    <xf numFmtId="0" fontId="5" fillId="0" borderId="0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center"/>
    </xf>
    <xf numFmtId="166" fontId="1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zoomScale="70" zoomScaleNormal="70" workbookViewId="0">
      <pane ySplit="11" topLeftCell="A54" activePane="bottomLeft" state="frozen"/>
      <selection pane="bottomLeft" activeCell="K3" sqref="K1:K1048576"/>
    </sheetView>
  </sheetViews>
  <sheetFormatPr defaultColWidth="9.140625" defaultRowHeight="15.75" x14ac:dyDescent="0.25"/>
  <cols>
    <col min="1" max="1" width="7.5703125" style="34" customWidth="1"/>
    <col min="2" max="2" width="7.28515625" style="97" customWidth="1"/>
    <col min="3" max="3" width="24.42578125" style="57" bestFit="1" customWidth="1"/>
    <col min="4" max="4" width="12.5703125" style="57" customWidth="1"/>
    <col min="5" max="5" width="13.7109375" style="36" bestFit="1" customWidth="1"/>
    <col min="6" max="6" width="7.28515625" style="53" bestFit="1" customWidth="1"/>
    <col min="7" max="7" width="8.5703125" style="53" bestFit="1" customWidth="1"/>
    <col min="8" max="8" width="6.85546875" style="37" bestFit="1" customWidth="1"/>
    <col min="9" max="9" width="18.140625" style="40" customWidth="1"/>
    <col min="10" max="10" width="17.7109375" style="40" customWidth="1"/>
    <col min="11" max="11" width="42.28515625" style="39" bestFit="1" customWidth="1"/>
    <col min="12" max="12" width="22.42578125" style="40" customWidth="1"/>
    <col min="13" max="13" width="13.85546875" style="40" customWidth="1"/>
    <col min="14" max="14" width="13.85546875" style="81" bestFit="1" customWidth="1"/>
    <col min="15" max="15" width="20.5703125" style="40" bestFit="1" customWidth="1"/>
    <col min="16" max="16" width="15.7109375" style="38" bestFit="1" customWidth="1"/>
    <col min="17" max="17" width="20" style="38" bestFit="1" customWidth="1"/>
    <col min="18" max="18" width="45.85546875" style="2" bestFit="1" customWidth="1"/>
    <col min="19" max="16384" width="9.140625" style="2"/>
  </cols>
  <sheetData>
    <row r="1" spans="1:18" x14ac:dyDescent="0.25">
      <c r="A1" s="144" t="s">
        <v>136</v>
      </c>
      <c r="B1" s="144"/>
      <c r="C1" s="144"/>
      <c r="D1" s="144"/>
      <c r="E1" s="144"/>
      <c r="F1" s="145"/>
      <c r="G1" s="145"/>
      <c r="H1" s="145"/>
      <c r="I1" s="144"/>
      <c r="J1" s="144"/>
      <c r="K1" s="144"/>
      <c r="L1" s="144"/>
      <c r="M1" s="144"/>
      <c r="N1" s="144"/>
      <c r="O1" s="144"/>
      <c r="P1" s="144"/>
      <c r="Q1" s="144"/>
      <c r="R1" s="144"/>
    </row>
    <row r="2" spans="1:18" s="3" customFormat="1" x14ac:dyDescent="0.25">
      <c r="A2" s="146" t="s">
        <v>0</v>
      </c>
      <c r="B2" s="146"/>
      <c r="C2" s="146"/>
      <c r="D2" s="146"/>
      <c r="E2" s="146"/>
      <c r="F2" s="147"/>
      <c r="G2" s="147"/>
      <c r="H2" s="147"/>
      <c r="I2" s="146"/>
      <c r="J2" s="146"/>
      <c r="K2" s="146"/>
      <c r="L2" s="146"/>
      <c r="M2" s="146"/>
      <c r="N2" s="146"/>
      <c r="O2" s="146"/>
      <c r="P2" s="146"/>
      <c r="Q2" s="146"/>
      <c r="R2" s="146"/>
    </row>
    <row r="3" spans="1:18" s="3" customFormat="1" x14ac:dyDescent="0.25">
      <c r="A3" s="148" t="s">
        <v>1</v>
      </c>
      <c r="B3" s="148"/>
      <c r="C3" s="148"/>
      <c r="D3" s="149" t="s">
        <v>2</v>
      </c>
      <c r="E3" s="149"/>
      <c r="F3" s="150"/>
      <c r="G3" s="150"/>
      <c r="H3" s="150"/>
      <c r="I3" s="149"/>
      <c r="J3" s="149"/>
      <c r="K3" s="4"/>
      <c r="L3" s="5"/>
      <c r="M3" s="5"/>
      <c r="N3" s="77"/>
      <c r="O3" s="18"/>
      <c r="P3" s="6"/>
      <c r="Q3" s="6"/>
    </row>
    <row r="4" spans="1:18" s="3" customFormat="1" x14ac:dyDescent="0.25">
      <c r="A4" s="148" t="s">
        <v>3</v>
      </c>
      <c r="B4" s="148"/>
      <c r="C4" s="148"/>
      <c r="D4" s="56" t="s">
        <v>4</v>
      </c>
      <c r="E4" s="7"/>
      <c r="F4" s="46"/>
      <c r="G4" s="46"/>
      <c r="H4" s="103"/>
      <c r="I4" s="10"/>
      <c r="J4" s="10"/>
      <c r="K4" s="4"/>
      <c r="L4" s="5"/>
      <c r="M4" s="5"/>
      <c r="N4" s="77"/>
      <c r="O4" s="18"/>
      <c r="P4" s="6"/>
      <c r="Q4" s="6"/>
    </row>
    <row r="5" spans="1:18" s="3" customFormat="1" x14ac:dyDescent="0.25">
      <c r="A5" s="148" t="s">
        <v>5</v>
      </c>
      <c r="B5" s="148"/>
      <c r="C5" s="148"/>
      <c r="D5" s="56" t="s">
        <v>6</v>
      </c>
      <c r="E5" s="8"/>
      <c r="F5" s="47"/>
      <c r="G5" s="47"/>
      <c r="H5" s="104"/>
      <c r="I5" s="10"/>
      <c r="J5" s="10"/>
      <c r="K5" s="9"/>
      <c r="L5" s="10"/>
      <c r="M5" s="10"/>
      <c r="N5" s="78"/>
      <c r="O5" s="18"/>
      <c r="P5" s="6"/>
      <c r="Q5" s="6"/>
    </row>
    <row r="6" spans="1:18" s="3" customFormat="1" x14ac:dyDescent="0.25">
      <c r="A6" s="148" t="s">
        <v>7</v>
      </c>
      <c r="B6" s="148"/>
      <c r="C6" s="148"/>
      <c r="D6" s="154" t="s">
        <v>8</v>
      </c>
      <c r="E6" s="154"/>
      <c r="F6" s="155"/>
      <c r="G6" s="155"/>
      <c r="H6" s="155"/>
      <c r="I6" s="65"/>
      <c r="J6" s="65"/>
      <c r="K6" s="11"/>
      <c r="L6" s="12"/>
      <c r="M6" s="12"/>
      <c r="N6" s="78"/>
      <c r="O6" s="18"/>
      <c r="P6" s="6"/>
      <c r="Q6" s="6"/>
    </row>
    <row r="7" spans="1:18" s="3" customFormat="1" x14ac:dyDescent="0.25">
      <c r="A7" s="148" t="s">
        <v>9</v>
      </c>
      <c r="B7" s="148"/>
      <c r="C7" s="148"/>
      <c r="D7" s="56" t="s">
        <v>10</v>
      </c>
      <c r="E7" s="13"/>
      <c r="F7" s="48"/>
      <c r="G7" s="49"/>
      <c r="H7" s="14"/>
      <c r="I7" s="27"/>
      <c r="J7" s="27"/>
      <c r="K7" s="11" t="s">
        <v>11</v>
      </c>
      <c r="L7" s="12"/>
      <c r="M7" s="12"/>
      <c r="N7" s="78"/>
      <c r="O7" s="18" t="s">
        <v>64</v>
      </c>
      <c r="P7" s="6"/>
      <c r="Q7" s="6"/>
    </row>
    <row r="8" spans="1:18" s="3" customFormat="1" x14ac:dyDescent="0.25">
      <c r="A8" s="156" t="s">
        <v>12</v>
      </c>
      <c r="B8" s="156"/>
      <c r="C8" s="156"/>
      <c r="D8" s="156"/>
      <c r="E8" s="16"/>
      <c r="F8" s="50"/>
      <c r="G8" s="50"/>
      <c r="H8" s="17"/>
      <c r="I8" s="66"/>
      <c r="J8" s="66"/>
      <c r="K8" s="11"/>
      <c r="L8" s="18"/>
      <c r="M8" s="18"/>
      <c r="N8" s="78"/>
      <c r="O8" s="12"/>
      <c r="P8" s="6"/>
      <c r="Q8" s="6"/>
    </row>
    <row r="9" spans="1:18" s="22" customFormat="1" ht="63" x14ac:dyDescent="0.25">
      <c r="A9" s="19" t="s">
        <v>69</v>
      </c>
      <c r="B9" s="95" t="s">
        <v>13</v>
      </c>
      <c r="C9" s="152" t="s">
        <v>14</v>
      </c>
      <c r="D9" s="153"/>
      <c r="E9" s="20" t="s">
        <v>15</v>
      </c>
      <c r="F9" s="51" t="s">
        <v>16</v>
      </c>
      <c r="G9" s="51" t="s">
        <v>17</v>
      </c>
      <c r="H9" s="21" t="s">
        <v>18</v>
      </c>
      <c r="I9" s="59" t="s">
        <v>63</v>
      </c>
      <c r="J9" s="59" t="s">
        <v>78</v>
      </c>
      <c r="K9" s="19" t="s">
        <v>19</v>
      </c>
      <c r="L9" s="1" t="s">
        <v>67</v>
      </c>
      <c r="M9" s="19" t="s">
        <v>71</v>
      </c>
      <c r="N9" s="79" t="s">
        <v>80</v>
      </c>
      <c r="O9" s="73" t="s">
        <v>65</v>
      </c>
      <c r="P9" s="73" t="s">
        <v>66</v>
      </c>
      <c r="Q9" s="76" t="s">
        <v>72</v>
      </c>
      <c r="R9" s="19" t="s">
        <v>20</v>
      </c>
    </row>
    <row r="10" spans="1:18" s="15" customFormat="1" x14ac:dyDescent="0.25">
      <c r="A10" s="23"/>
      <c r="B10" s="96"/>
      <c r="C10" s="83"/>
      <c r="D10" s="84"/>
      <c r="E10" s="24"/>
      <c r="F10" s="52"/>
      <c r="G10" s="52"/>
      <c r="H10" s="25"/>
      <c r="I10" s="62"/>
      <c r="J10" s="62"/>
      <c r="K10" s="23"/>
      <c r="L10" s="72"/>
      <c r="M10" s="26"/>
      <c r="N10" s="80"/>
      <c r="O10" s="74"/>
      <c r="P10" s="75"/>
      <c r="Q10" s="75"/>
      <c r="R10" s="28"/>
    </row>
    <row r="11" spans="1:18" s="126" customFormat="1" x14ac:dyDescent="0.25">
      <c r="A11" s="29" t="s">
        <v>21</v>
      </c>
      <c r="B11" s="118" t="s">
        <v>22</v>
      </c>
      <c r="C11" s="140" t="s">
        <v>23</v>
      </c>
      <c r="D11" s="141" t="s">
        <v>24</v>
      </c>
      <c r="E11" s="29" t="s">
        <v>25</v>
      </c>
      <c r="F11" s="29" t="s">
        <v>26</v>
      </c>
      <c r="G11" s="29" t="s">
        <v>27</v>
      </c>
      <c r="H11" s="29" t="s">
        <v>28</v>
      </c>
      <c r="I11" s="119" t="s">
        <v>29</v>
      </c>
      <c r="J11" s="119" t="s">
        <v>30</v>
      </c>
      <c r="K11" s="29" t="s">
        <v>31</v>
      </c>
      <c r="L11" s="122" t="s">
        <v>32</v>
      </c>
      <c r="M11" s="29" t="s">
        <v>33</v>
      </c>
      <c r="N11" s="29" t="s">
        <v>34</v>
      </c>
      <c r="O11" s="122" t="s">
        <v>35</v>
      </c>
      <c r="P11" s="122" t="s">
        <v>36</v>
      </c>
      <c r="Q11" s="122" t="s">
        <v>37</v>
      </c>
      <c r="R11" s="29" t="s">
        <v>38</v>
      </c>
    </row>
    <row r="12" spans="1:18" s="94" customFormat="1" x14ac:dyDescent="0.25">
      <c r="A12" s="30">
        <v>1</v>
      </c>
      <c r="B12" s="130">
        <v>17</v>
      </c>
      <c r="C12" s="131" t="s">
        <v>138</v>
      </c>
      <c r="D12" s="132" t="s">
        <v>73</v>
      </c>
      <c r="E12" s="133">
        <v>37034</v>
      </c>
      <c r="F12" s="63">
        <f t="shared" ref="F12:F43" si="0">DAY(E12)</f>
        <v>23</v>
      </c>
      <c r="G12" s="63">
        <f t="shared" ref="G12:G43" si="1">MONTH(E12)</f>
        <v>5</v>
      </c>
      <c r="H12" s="30">
        <f t="shared" ref="H12:H43" si="2">YEAR(E12)</f>
        <v>2001</v>
      </c>
      <c r="I12" s="139" t="s">
        <v>210</v>
      </c>
      <c r="J12" s="139" t="s">
        <v>211</v>
      </c>
      <c r="K12" s="134" t="s">
        <v>81</v>
      </c>
      <c r="L12" s="138" t="s">
        <v>90</v>
      </c>
      <c r="M12" s="134" t="s">
        <v>88</v>
      </c>
      <c r="N12" s="98">
        <v>45514</v>
      </c>
      <c r="O12" s="100" t="s">
        <v>92</v>
      </c>
      <c r="P12" s="100" t="s">
        <v>70</v>
      </c>
      <c r="Q12" s="100" t="s">
        <v>41</v>
      </c>
      <c r="R12" s="135"/>
    </row>
    <row r="13" spans="1:18" s="94" customFormat="1" x14ac:dyDescent="0.25">
      <c r="A13" s="30">
        <v>2</v>
      </c>
      <c r="B13" s="105">
        <v>18</v>
      </c>
      <c r="C13" s="90" t="s">
        <v>139</v>
      </c>
      <c r="D13" s="91" t="s">
        <v>50</v>
      </c>
      <c r="E13" s="116">
        <v>36814</v>
      </c>
      <c r="F13" s="63">
        <f t="shared" si="0"/>
        <v>15</v>
      </c>
      <c r="G13" s="63">
        <f t="shared" si="1"/>
        <v>10</v>
      </c>
      <c r="H13" s="30">
        <f t="shared" si="2"/>
        <v>2000</v>
      </c>
      <c r="I13" s="120" t="s">
        <v>212</v>
      </c>
      <c r="J13" s="120" t="s">
        <v>213</v>
      </c>
      <c r="K13" s="135" t="s">
        <v>52</v>
      </c>
      <c r="L13" s="123" t="s">
        <v>304</v>
      </c>
      <c r="M13" s="90" t="s">
        <v>96</v>
      </c>
      <c r="N13" s="98">
        <v>45514</v>
      </c>
      <c r="O13" s="100" t="s">
        <v>92</v>
      </c>
      <c r="P13" s="100" t="s">
        <v>70</v>
      </c>
      <c r="Q13" s="100" t="s">
        <v>41</v>
      </c>
      <c r="R13" s="135"/>
    </row>
    <row r="14" spans="1:18" s="94" customFormat="1" x14ac:dyDescent="0.25">
      <c r="A14" s="30">
        <v>3</v>
      </c>
      <c r="B14" s="105">
        <v>14</v>
      </c>
      <c r="C14" s="90" t="s">
        <v>140</v>
      </c>
      <c r="D14" s="91" t="s">
        <v>50</v>
      </c>
      <c r="E14" s="116">
        <v>37598</v>
      </c>
      <c r="F14" s="63">
        <f t="shared" si="0"/>
        <v>8</v>
      </c>
      <c r="G14" s="63">
        <f t="shared" si="1"/>
        <v>12</v>
      </c>
      <c r="H14" s="30">
        <f t="shared" si="2"/>
        <v>2002</v>
      </c>
      <c r="I14" s="120" t="s">
        <v>214</v>
      </c>
      <c r="J14" s="120" t="s">
        <v>215</v>
      </c>
      <c r="K14" s="135" t="s">
        <v>59</v>
      </c>
      <c r="L14" s="123" t="s">
        <v>77</v>
      </c>
      <c r="M14" s="90" t="s">
        <v>87</v>
      </c>
      <c r="N14" s="98">
        <v>45514</v>
      </c>
      <c r="O14" s="100" t="s">
        <v>92</v>
      </c>
      <c r="P14" s="100" t="s">
        <v>70</v>
      </c>
      <c r="Q14" s="100" t="s">
        <v>41</v>
      </c>
      <c r="R14" s="135"/>
    </row>
    <row r="15" spans="1:18" s="94" customFormat="1" x14ac:dyDescent="0.25">
      <c r="A15" s="30">
        <v>4</v>
      </c>
      <c r="B15" s="105">
        <v>29</v>
      </c>
      <c r="C15" s="90" t="s">
        <v>99</v>
      </c>
      <c r="D15" s="91" t="s">
        <v>50</v>
      </c>
      <c r="E15" s="116">
        <v>37529</v>
      </c>
      <c r="F15" s="63">
        <f t="shared" si="0"/>
        <v>30</v>
      </c>
      <c r="G15" s="63">
        <f t="shared" si="1"/>
        <v>9</v>
      </c>
      <c r="H15" s="30">
        <f t="shared" si="2"/>
        <v>2002</v>
      </c>
      <c r="I15" s="120" t="s">
        <v>102</v>
      </c>
      <c r="J15" s="120" t="s">
        <v>103</v>
      </c>
      <c r="K15" s="135" t="s">
        <v>48</v>
      </c>
      <c r="L15" s="123" t="s">
        <v>89</v>
      </c>
      <c r="M15" s="90" t="s">
        <v>87</v>
      </c>
      <c r="N15" s="98">
        <v>45514</v>
      </c>
      <c r="O15" s="100" t="s">
        <v>92</v>
      </c>
      <c r="P15" s="100" t="s">
        <v>70</v>
      </c>
      <c r="Q15" s="100" t="s">
        <v>41</v>
      </c>
      <c r="R15" s="135"/>
    </row>
    <row r="16" spans="1:18" s="94" customFormat="1" x14ac:dyDescent="0.25">
      <c r="A16" s="30">
        <v>5</v>
      </c>
      <c r="B16" s="105">
        <v>46</v>
      </c>
      <c r="C16" s="90" t="s">
        <v>141</v>
      </c>
      <c r="D16" s="91" t="s">
        <v>142</v>
      </c>
      <c r="E16" s="116">
        <v>37211</v>
      </c>
      <c r="F16" s="63">
        <f t="shared" si="0"/>
        <v>16</v>
      </c>
      <c r="G16" s="63">
        <f t="shared" si="1"/>
        <v>11</v>
      </c>
      <c r="H16" s="30">
        <f t="shared" si="2"/>
        <v>2001</v>
      </c>
      <c r="I16" s="120" t="s">
        <v>216</v>
      </c>
      <c r="J16" s="120" t="s">
        <v>217</v>
      </c>
      <c r="K16" s="135" t="s">
        <v>81</v>
      </c>
      <c r="L16" s="123" t="s">
        <v>90</v>
      </c>
      <c r="M16" s="90" t="s">
        <v>88</v>
      </c>
      <c r="N16" s="98">
        <v>45514</v>
      </c>
      <c r="O16" s="100" t="s">
        <v>92</v>
      </c>
      <c r="P16" s="100" t="s">
        <v>70</v>
      </c>
      <c r="Q16" s="100" t="s">
        <v>41</v>
      </c>
      <c r="R16" s="135"/>
    </row>
    <row r="17" spans="1:18" s="94" customFormat="1" x14ac:dyDescent="0.25">
      <c r="A17" s="30">
        <v>6</v>
      </c>
      <c r="B17" s="105">
        <v>38</v>
      </c>
      <c r="C17" s="90" t="s">
        <v>143</v>
      </c>
      <c r="D17" s="91" t="s">
        <v>144</v>
      </c>
      <c r="E17" s="116">
        <v>37299</v>
      </c>
      <c r="F17" s="63">
        <f t="shared" si="0"/>
        <v>12</v>
      </c>
      <c r="G17" s="63">
        <f t="shared" si="1"/>
        <v>2</v>
      </c>
      <c r="H17" s="30">
        <f t="shared" si="2"/>
        <v>2002</v>
      </c>
      <c r="I17" s="120" t="s">
        <v>218</v>
      </c>
      <c r="J17" s="120" t="s">
        <v>219</v>
      </c>
      <c r="K17" s="135" t="s">
        <v>51</v>
      </c>
      <c r="L17" s="123" t="s">
        <v>74</v>
      </c>
      <c r="M17" s="90" t="s">
        <v>87</v>
      </c>
      <c r="N17" s="98">
        <v>45514</v>
      </c>
      <c r="O17" s="100" t="s">
        <v>92</v>
      </c>
      <c r="P17" s="100" t="s">
        <v>70</v>
      </c>
      <c r="Q17" s="100" t="s">
        <v>41</v>
      </c>
      <c r="R17" s="142"/>
    </row>
    <row r="18" spans="1:18" s="31" customFormat="1" x14ac:dyDescent="0.25">
      <c r="A18" s="30">
        <v>7</v>
      </c>
      <c r="B18" s="105">
        <v>45</v>
      </c>
      <c r="C18" s="90" t="s">
        <v>145</v>
      </c>
      <c r="D18" s="91" t="s">
        <v>146</v>
      </c>
      <c r="E18" s="116">
        <v>37398</v>
      </c>
      <c r="F18" s="63">
        <f t="shared" si="0"/>
        <v>22</v>
      </c>
      <c r="G18" s="63">
        <f t="shared" si="1"/>
        <v>5</v>
      </c>
      <c r="H18" s="30">
        <f t="shared" si="2"/>
        <v>2002</v>
      </c>
      <c r="I18" s="120" t="s">
        <v>220</v>
      </c>
      <c r="J18" s="120" t="s">
        <v>221</v>
      </c>
      <c r="K18" s="135" t="s">
        <v>52</v>
      </c>
      <c r="L18" s="123" t="s">
        <v>91</v>
      </c>
      <c r="M18" s="90" t="s">
        <v>87</v>
      </c>
      <c r="N18" s="98">
        <v>45514</v>
      </c>
      <c r="O18" s="100" t="s">
        <v>92</v>
      </c>
      <c r="P18" s="100" t="s">
        <v>70</v>
      </c>
      <c r="Q18" s="100" t="s">
        <v>41</v>
      </c>
      <c r="R18" s="135"/>
    </row>
    <row r="19" spans="1:18" s="32" customFormat="1" x14ac:dyDescent="0.25">
      <c r="A19" s="30">
        <v>8</v>
      </c>
      <c r="B19" s="105">
        <v>44</v>
      </c>
      <c r="C19" s="90" t="s">
        <v>147</v>
      </c>
      <c r="D19" s="91" t="s">
        <v>148</v>
      </c>
      <c r="E19" s="116">
        <v>37531</v>
      </c>
      <c r="F19" s="63">
        <f t="shared" si="0"/>
        <v>2</v>
      </c>
      <c r="G19" s="63">
        <f t="shared" si="1"/>
        <v>10</v>
      </c>
      <c r="H19" s="30">
        <f t="shared" si="2"/>
        <v>2002</v>
      </c>
      <c r="I19" s="120" t="s">
        <v>222</v>
      </c>
      <c r="J19" s="120" t="s">
        <v>223</v>
      </c>
      <c r="K19" s="135" t="s">
        <v>52</v>
      </c>
      <c r="L19" s="123" t="s">
        <v>91</v>
      </c>
      <c r="M19" s="90" t="s">
        <v>87</v>
      </c>
      <c r="N19" s="98">
        <v>45514</v>
      </c>
      <c r="O19" s="100" t="s">
        <v>92</v>
      </c>
      <c r="P19" s="100" t="s">
        <v>70</v>
      </c>
      <c r="Q19" s="100" t="s">
        <v>41</v>
      </c>
      <c r="R19" s="135"/>
    </row>
    <row r="20" spans="1:18" s="32" customFormat="1" x14ac:dyDescent="0.25">
      <c r="A20" s="30">
        <v>9</v>
      </c>
      <c r="B20" s="105">
        <v>16</v>
      </c>
      <c r="C20" s="90" t="s">
        <v>107</v>
      </c>
      <c r="D20" s="91" t="s">
        <v>108</v>
      </c>
      <c r="E20" s="116">
        <v>36741</v>
      </c>
      <c r="F20" s="63">
        <f t="shared" si="0"/>
        <v>3</v>
      </c>
      <c r="G20" s="63">
        <f t="shared" si="1"/>
        <v>8</v>
      </c>
      <c r="H20" s="30">
        <f t="shared" si="2"/>
        <v>2000</v>
      </c>
      <c r="I20" s="120" t="s">
        <v>106</v>
      </c>
      <c r="J20" s="120" t="s">
        <v>124</v>
      </c>
      <c r="K20" s="135" t="s">
        <v>48</v>
      </c>
      <c r="L20" s="123" t="s">
        <v>133</v>
      </c>
      <c r="M20" s="90" t="s">
        <v>96</v>
      </c>
      <c r="N20" s="98">
        <v>45514</v>
      </c>
      <c r="O20" s="100" t="s">
        <v>92</v>
      </c>
      <c r="P20" s="100" t="s">
        <v>70</v>
      </c>
      <c r="Q20" s="100" t="s">
        <v>41</v>
      </c>
      <c r="R20" s="135"/>
    </row>
    <row r="21" spans="1:18" s="31" customFormat="1" x14ac:dyDescent="0.25">
      <c r="A21" s="30">
        <v>10</v>
      </c>
      <c r="B21" s="105">
        <v>49</v>
      </c>
      <c r="C21" s="90" t="s">
        <v>149</v>
      </c>
      <c r="D21" s="91" t="s">
        <v>150</v>
      </c>
      <c r="E21" s="116">
        <v>37405</v>
      </c>
      <c r="F21" s="63">
        <f t="shared" si="0"/>
        <v>29</v>
      </c>
      <c r="G21" s="63">
        <f t="shared" si="1"/>
        <v>5</v>
      </c>
      <c r="H21" s="30">
        <f t="shared" si="2"/>
        <v>2002</v>
      </c>
      <c r="I21" s="120" t="s">
        <v>224</v>
      </c>
      <c r="J21" s="120" t="s">
        <v>225</v>
      </c>
      <c r="K21" s="135" t="s">
        <v>60</v>
      </c>
      <c r="L21" s="123" t="s">
        <v>82</v>
      </c>
      <c r="M21" s="90" t="s">
        <v>87</v>
      </c>
      <c r="N21" s="98">
        <v>45514</v>
      </c>
      <c r="O21" s="100" t="s">
        <v>92</v>
      </c>
      <c r="P21" s="100" t="s">
        <v>70</v>
      </c>
      <c r="Q21" s="100" t="s">
        <v>41</v>
      </c>
      <c r="R21" s="135"/>
    </row>
    <row r="22" spans="1:18" s="31" customFormat="1" x14ac:dyDescent="0.25">
      <c r="A22" s="30">
        <v>11</v>
      </c>
      <c r="B22" s="105">
        <v>35</v>
      </c>
      <c r="C22" s="90" t="s">
        <v>151</v>
      </c>
      <c r="D22" s="91" t="s">
        <v>152</v>
      </c>
      <c r="E22" s="116">
        <v>37512</v>
      </c>
      <c r="F22" s="63">
        <f t="shared" si="0"/>
        <v>13</v>
      </c>
      <c r="G22" s="63">
        <f t="shared" si="1"/>
        <v>9</v>
      </c>
      <c r="H22" s="30">
        <f t="shared" si="2"/>
        <v>2002</v>
      </c>
      <c r="I22" s="120" t="s">
        <v>226</v>
      </c>
      <c r="J22" s="120" t="s">
        <v>227</v>
      </c>
      <c r="K22" s="135" t="s">
        <v>60</v>
      </c>
      <c r="L22" s="123" t="s">
        <v>82</v>
      </c>
      <c r="M22" s="90" t="s">
        <v>87</v>
      </c>
      <c r="N22" s="98">
        <v>45514</v>
      </c>
      <c r="O22" s="100" t="s">
        <v>92</v>
      </c>
      <c r="P22" s="100" t="s">
        <v>70</v>
      </c>
      <c r="Q22" s="100" t="s">
        <v>41</v>
      </c>
      <c r="R22" s="135"/>
    </row>
    <row r="23" spans="1:18" s="31" customFormat="1" x14ac:dyDescent="0.25">
      <c r="A23" s="30">
        <v>12</v>
      </c>
      <c r="B23" s="105">
        <v>22</v>
      </c>
      <c r="C23" s="90" t="s">
        <v>94</v>
      </c>
      <c r="D23" s="91" t="s">
        <v>153</v>
      </c>
      <c r="E23" s="116">
        <v>37546</v>
      </c>
      <c r="F23" s="63">
        <f t="shared" si="0"/>
        <v>17</v>
      </c>
      <c r="G23" s="63">
        <f t="shared" si="1"/>
        <v>10</v>
      </c>
      <c r="H23" s="30">
        <f t="shared" si="2"/>
        <v>2002</v>
      </c>
      <c r="I23" s="120" t="s">
        <v>228</v>
      </c>
      <c r="J23" s="120" t="s">
        <v>229</v>
      </c>
      <c r="K23" s="135" t="s">
        <v>57</v>
      </c>
      <c r="L23" s="123" t="s">
        <v>305</v>
      </c>
      <c r="M23" s="90" t="s">
        <v>87</v>
      </c>
      <c r="N23" s="98">
        <v>45514</v>
      </c>
      <c r="O23" s="100" t="s">
        <v>92</v>
      </c>
      <c r="P23" s="100" t="s">
        <v>70</v>
      </c>
      <c r="Q23" s="100" t="s">
        <v>41</v>
      </c>
      <c r="R23" s="135"/>
    </row>
    <row r="24" spans="1:18" s="31" customFormat="1" x14ac:dyDescent="0.25">
      <c r="A24" s="30">
        <v>13</v>
      </c>
      <c r="B24" s="105">
        <v>11</v>
      </c>
      <c r="C24" s="90" t="s">
        <v>154</v>
      </c>
      <c r="D24" s="91" t="s">
        <v>83</v>
      </c>
      <c r="E24" s="116">
        <v>37052</v>
      </c>
      <c r="F24" s="63">
        <f t="shared" si="0"/>
        <v>10</v>
      </c>
      <c r="G24" s="63">
        <f t="shared" si="1"/>
        <v>6</v>
      </c>
      <c r="H24" s="30">
        <f t="shared" si="2"/>
        <v>2001</v>
      </c>
      <c r="I24" s="120" t="s">
        <v>230</v>
      </c>
      <c r="J24" s="120" t="s">
        <v>231</v>
      </c>
      <c r="K24" s="135" t="s">
        <v>81</v>
      </c>
      <c r="L24" s="123" t="s">
        <v>90</v>
      </c>
      <c r="M24" s="90" t="s">
        <v>88</v>
      </c>
      <c r="N24" s="98">
        <v>45514</v>
      </c>
      <c r="O24" s="100" t="s">
        <v>92</v>
      </c>
      <c r="P24" s="100" t="s">
        <v>70</v>
      </c>
      <c r="Q24" s="100" t="s">
        <v>41</v>
      </c>
      <c r="R24" s="135"/>
    </row>
    <row r="25" spans="1:18" s="32" customFormat="1" x14ac:dyDescent="0.25">
      <c r="A25" s="30">
        <v>14</v>
      </c>
      <c r="B25" s="105">
        <v>53</v>
      </c>
      <c r="C25" s="90" t="s">
        <v>155</v>
      </c>
      <c r="D25" s="91" t="s">
        <v>156</v>
      </c>
      <c r="E25" s="116">
        <v>37403</v>
      </c>
      <c r="F25" s="63">
        <f t="shared" si="0"/>
        <v>27</v>
      </c>
      <c r="G25" s="63">
        <f t="shared" si="1"/>
        <v>5</v>
      </c>
      <c r="H25" s="30">
        <f t="shared" si="2"/>
        <v>2002</v>
      </c>
      <c r="I25" s="120" t="s">
        <v>232</v>
      </c>
      <c r="J25" s="120" t="s">
        <v>233</v>
      </c>
      <c r="K25" s="135" t="s">
        <v>57</v>
      </c>
      <c r="L25" s="123" t="s">
        <v>306</v>
      </c>
      <c r="M25" s="90" t="s">
        <v>87</v>
      </c>
      <c r="N25" s="98">
        <v>45514</v>
      </c>
      <c r="O25" s="100" t="s">
        <v>92</v>
      </c>
      <c r="P25" s="100" t="s">
        <v>70</v>
      </c>
      <c r="Q25" s="100" t="s">
        <v>41</v>
      </c>
      <c r="R25" s="135"/>
    </row>
    <row r="26" spans="1:18" s="32" customFormat="1" x14ac:dyDescent="0.25">
      <c r="A26" s="30">
        <v>15</v>
      </c>
      <c r="B26" s="105">
        <v>129</v>
      </c>
      <c r="C26" s="90" t="s">
        <v>157</v>
      </c>
      <c r="D26" s="91" t="s">
        <v>158</v>
      </c>
      <c r="E26" s="116">
        <v>36898</v>
      </c>
      <c r="F26" s="63">
        <f t="shared" si="0"/>
        <v>7</v>
      </c>
      <c r="G26" s="63">
        <f t="shared" si="1"/>
        <v>1</v>
      </c>
      <c r="H26" s="30">
        <f t="shared" si="2"/>
        <v>2001</v>
      </c>
      <c r="I26" s="120" t="s">
        <v>234</v>
      </c>
      <c r="J26" s="120" t="s">
        <v>235</v>
      </c>
      <c r="K26" s="135" t="s">
        <v>48</v>
      </c>
      <c r="L26" s="123" t="s">
        <v>98</v>
      </c>
      <c r="M26" s="90" t="s">
        <v>86</v>
      </c>
      <c r="N26" s="98">
        <v>45514</v>
      </c>
      <c r="O26" s="100" t="s">
        <v>92</v>
      </c>
      <c r="P26" s="100" t="s">
        <v>70</v>
      </c>
      <c r="Q26" s="100" t="s">
        <v>41</v>
      </c>
      <c r="R26" s="135" t="s">
        <v>329</v>
      </c>
    </row>
    <row r="27" spans="1:18" s="31" customFormat="1" x14ac:dyDescent="0.25">
      <c r="A27" s="30">
        <v>16</v>
      </c>
      <c r="B27" s="105">
        <v>37</v>
      </c>
      <c r="C27" s="90" t="s">
        <v>109</v>
      </c>
      <c r="D27" s="91" t="s">
        <v>62</v>
      </c>
      <c r="E27" s="116">
        <v>37546</v>
      </c>
      <c r="F27" s="63">
        <f t="shared" si="0"/>
        <v>17</v>
      </c>
      <c r="G27" s="63">
        <f t="shared" si="1"/>
        <v>10</v>
      </c>
      <c r="H27" s="30">
        <f t="shared" si="2"/>
        <v>2002</v>
      </c>
      <c r="I27" s="120" t="s">
        <v>236</v>
      </c>
      <c r="J27" s="120" t="s">
        <v>125</v>
      </c>
      <c r="K27" s="135" t="s">
        <v>59</v>
      </c>
      <c r="L27" s="123" t="s">
        <v>77</v>
      </c>
      <c r="M27" s="90" t="s">
        <v>87</v>
      </c>
      <c r="N27" s="98">
        <v>45514</v>
      </c>
      <c r="O27" s="100" t="s">
        <v>92</v>
      </c>
      <c r="P27" s="100" t="s">
        <v>70</v>
      </c>
      <c r="Q27" s="100" t="s">
        <v>41</v>
      </c>
      <c r="R27" s="135"/>
    </row>
    <row r="28" spans="1:18" s="31" customFormat="1" x14ac:dyDescent="0.25">
      <c r="A28" s="30">
        <v>17</v>
      </c>
      <c r="B28" s="105">
        <v>40</v>
      </c>
      <c r="C28" s="90" t="s">
        <v>159</v>
      </c>
      <c r="D28" s="91" t="s">
        <v>160</v>
      </c>
      <c r="E28" s="116">
        <v>34835</v>
      </c>
      <c r="F28" s="63">
        <f t="shared" si="0"/>
        <v>16</v>
      </c>
      <c r="G28" s="63">
        <f t="shared" si="1"/>
        <v>5</v>
      </c>
      <c r="H28" s="30">
        <f t="shared" si="2"/>
        <v>1995</v>
      </c>
      <c r="I28" s="120" t="s">
        <v>237</v>
      </c>
      <c r="J28" s="120" t="s">
        <v>238</v>
      </c>
      <c r="K28" s="135" t="s">
        <v>95</v>
      </c>
      <c r="L28" s="123" t="s">
        <v>307</v>
      </c>
      <c r="M28" s="90" t="s">
        <v>86</v>
      </c>
      <c r="N28" s="98">
        <v>45514</v>
      </c>
      <c r="O28" s="100" t="s">
        <v>92</v>
      </c>
      <c r="P28" s="100" t="s">
        <v>70</v>
      </c>
      <c r="Q28" s="100" t="s">
        <v>41</v>
      </c>
      <c r="R28" s="135"/>
    </row>
    <row r="29" spans="1:18" s="31" customFormat="1" x14ac:dyDescent="0.25">
      <c r="A29" s="30">
        <v>18</v>
      </c>
      <c r="B29" s="105">
        <v>31</v>
      </c>
      <c r="C29" s="90" t="s">
        <v>161</v>
      </c>
      <c r="D29" s="91" t="s">
        <v>162</v>
      </c>
      <c r="E29" s="116">
        <v>37937</v>
      </c>
      <c r="F29" s="63">
        <f t="shared" si="0"/>
        <v>12</v>
      </c>
      <c r="G29" s="63">
        <f t="shared" si="1"/>
        <v>11</v>
      </c>
      <c r="H29" s="30">
        <f t="shared" si="2"/>
        <v>2003</v>
      </c>
      <c r="I29" s="120" t="s">
        <v>239</v>
      </c>
      <c r="J29" s="120" t="s">
        <v>240</v>
      </c>
      <c r="K29" s="135" t="s">
        <v>57</v>
      </c>
      <c r="L29" s="123" t="s">
        <v>308</v>
      </c>
      <c r="M29" s="90" t="s">
        <v>309</v>
      </c>
      <c r="N29" s="98">
        <v>45514</v>
      </c>
      <c r="O29" s="100" t="s">
        <v>92</v>
      </c>
      <c r="P29" s="100" t="s">
        <v>70</v>
      </c>
      <c r="Q29" s="100" t="s">
        <v>41</v>
      </c>
      <c r="R29" s="135"/>
    </row>
    <row r="30" spans="1:18" s="31" customFormat="1" x14ac:dyDescent="0.25">
      <c r="A30" s="30">
        <v>19</v>
      </c>
      <c r="B30" s="105">
        <v>47</v>
      </c>
      <c r="C30" s="90" t="s">
        <v>163</v>
      </c>
      <c r="D30" s="91" t="s">
        <v>164</v>
      </c>
      <c r="E30" s="116">
        <v>37314</v>
      </c>
      <c r="F30" s="63">
        <f t="shared" si="0"/>
        <v>27</v>
      </c>
      <c r="G30" s="63">
        <f t="shared" si="1"/>
        <v>2</v>
      </c>
      <c r="H30" s="30">
        <f t="shared" si="2"/>
        <v>2002</v>
      </c>
      <c r="I30" s="120" t="s">
        <v>241</v>
      </c>
      <c r="J30" s="120" t="s">
        <v>242</v>
      </c>
      <c r="K30" s="135" t="s">
        <v>81</v>
      </c>
      <c r="L30" s="123" t="s">
        <v>310</v>
      </c>
      <c r="M30" s="90" t="s">
        <v>311</v>
      </c>
      <c r="N30" s="98">
        <v>45514</v>
      </c>
      <c r="O30" s="100" t="s">
        <v>92</v>
      </c>
      <c r="P30" s="100" t="s">
        <v>70</v>
      </c>
      <c r="Q30" s="100" t="s">
        <v>41</v>
      </c>
      <c r="R30" s="135"/>
    </row>
    <row r="31" spans="1:18" s="31" customFormat="1" x14ac:dyDescent="0.25">
      <c r="A31" s="30">
        <v>20</v>
      </c>
      <c r="B31" s="105">
        <v>34</v>
      </c>
      <c r="C31" s="90" t="s">
        <v>111</v>
      </c>
      <c r="D31" s="91" t="s">
        <v>54</v>
      </c>
      <c r="E31" s="116">
        <v>37550</v>
      </c>
      <c r="F31" s="63">
        <f t="shared" si="0"/>
        <v>21</v>
      </c>
      <c r="G31" s="63">
        <f t="shared" si="1"/>
        <v>10</v>
      </c>
      <c r="H31" s="30">
        <f t="shared" si="2"/>
        <v>2002</v>
      </c>
      <c r="I31" s="120" t="s">
        <v>110</v>
      </c>
      <c r="J31" s="120" t="s">
        <v>126</v>
      </c>
      <c r="K31" s="135" t="s">
        <v>53</v>
      </c>
      <c r="L31" s="123" t="s">
        <v>79</v>
      </c>
      <c r="M31" s="90" t="s">
        <v>87</v>
      </c>
      <c r="N31" s="98">
        <v>45514</v>
      </c>
      <c r="O31" s="100" t="s">
        <v>92</v>
      </c>
      <c r="P31" s="100" t="s">
        <v>70</v>
      </c>
      <c r="Q31" s="100" t="s">
        <v>41</v>
      </c>
      <c r="R31" s="135"/>
    </row>
    <row r="32" spans="1:18" s="32" customFormat="1" x14ac:dyDescent="0.25">
      <c r="A32" s="30">
        <v>21</v>
      </c>
      <c r="B32" s="105">
        <v>41</v>
      </c>
      <c r="C32" s="90" t="s">
        <v>165</v>
      </c>
      <c r="D32" s="91" t="s">
        <v>166</v>
      </c>
      <c r="E32" s="116">
        <v>37400</v>
      </c>
      <c r="F32" s="63">
        <f t="shared" si="0"/>
        <v>24</v>
      </c>
      <c r="G32" s="63">
        <f t="shared" si="1"/>
        <v>5</v>
      </c>
      <c r="H32" s="30">
        <f t="shared" si="2"/>
        <v>2002</v>
      </c>
      <c r="I32" s="120" t="s">
        <v>243</v>
      </c>
      <c r="J32" s="120" t="s">
        <v>244</v>
      </c>
      <c r="K32" s="135" t="s">
        <v>53</v>
      </c>
      <c r="L32" s="123" t="s">
        <v>79</v>
      </c>
      <c r="M32" s="90" t="s">
        <v>87</v>
      </c>
      <c r="N32" s="98">
        <v>45514</v>
      </c>
      <c r="O32" s="100" t="s">
        <v>92</v>
      </c>
      <c r="P32" s="100" t="s">
        <v>70</v>
      </c>
      <c r="Q32" s="100" t="s">
        <v>41</v>
      </c>
      <c r="R32" s="135"/>
    </row>
    <row r="33" spans="1:18" s="31" customFormat="1" x14ac:dyDescent="0.25">
      <c r="A33" s="30">
        <v>22</v>
      </c>
      <c r="B33" s="105">
        <v>27</v>
      </c>
      <c r="C33" s="90" t="s">
        <v>167</v>
      </c>
      <c r="D33" s="91" t="s">
        <v>168</v>
      </c>
      <c r="E33" s="116">
        <v>35774</v>
      </c>
      <c r="F33" s="63">
        <f t="shared" si="0"/>
        <v>10</v>
      </c>
      <c r="G33" s="63">
        <f t="shared" si="1"/>
        <v>12</v>
      </c>
      <c r="H33" s="30">
        <f t="shared" si="2"/>
        <v>1997</v>
      </c>
      <c r="I33" s="120" t="s">
        <v>245</v>
      </c>
      <c r="J33" s="120" t="s">
        <v>246</v>
      </c>
      <c r="K33" s="135" t="s">
        <v>60</v>
      </c>
      <c r="L33" s="123" t="s">
        <v>312</v>
      </c>
      <c r="M33" s="90" t="s">
        <v>313</v>
      </c>
      <c r="N33" s="98">
        <v>45514</v>
      </c>
      <c r="O33" s="100" t="s">
        <v>92</v>
      </c>
      <c r="P33" s="100" t="s">
        <v>70</v>
      </c>
      <c r="Q33" s="100" t="s">
        <v>41</v>
      </c>
      <c r="R33" s="135"/>
    </row>
    <row r="34" spans="1:18" s="31" customFormat="1" x14ac:dyDescent="0.25">
      <c r="A34" s="30">
        <v>23</v>
      </c>
      <c r="B34" s="105">
        <v>1</v>
      </c>
      <c r="C34" s="90" t="s">
        <v>169</v>
      </c>
      <c r="D34" s="91" t="s">
        <v>170</v>
      </c>
      <c r="E34" s="116">
        <v>36905</v>
      </c>
      <c r="F34" s="63">
        <f t="shared" si="0"/>
        <v>14</v>
      </c>
      <c r="G34" s="63">
        <f t="shared" si="1"/>
        <v>1</v>
      </c>
      <c r="H34" s="30">
        <f t="shared" si="2"/>
        <v>2001</v>
      </c>
      <c r="I34" s="120" t="s">
        <v>247</v>
      </c>
      <c r="J34" s="120" t="s">
        <v>248</v>
      </c>
      <c r="K34" s="135" t="s">
        <v>60</v>
      </c>
      <c r="L34" s="123" t="s">
        <v>314</v>
      </c>
      <c r="M34" s="90" t="s">
        <v>86</v>
      </c>
      <c r="N34" s="98">
        <v>45514</v>
      </c>
      <c r="O34" s="100" t="s">
        <v>92</v>
      </c>
      <c r="P34" s="100" t="s">
        <v>70</v>
      </c>
      <c r="Q34" s="100" t="s">
        <v>41</v>
      </c>
      <c r="R34" s="135"/>
    </row>
    <row r="35" spans="1:18" s="31" customFormat="1" x14ac:dyDescent="0.25">
      <c r="A35" s="30">
        <v>24</v>
      </c>
      <c r="B35" s="105">
        <v>13</v>
      </c>
      <c r="C35" s="90" t="s">
        <v>171</v>
      </c>
      <c r="D35" s="91" t="s">
        <v>75</v>
      </c>
      <c r="E35" s="116">
        <v>37865</v>
      </c>
      <c r="F35" s="63">
        <f t="shared" si="0"/>
        <v>1</v>
      </c>
      <c r="G35" s="63">
        <f t="shared" si="1"/>
        <v>9</v>
      </c>
      <c r="H35" s="30">
        <f t="shared" si="2"/>
        <v>2003</v>
      </c>
      <c r="I35" s="120" t="s">
        <v>249</v>
      </c>
      <c r="J35" s="120" t="s">
        <v>250</v>
      </c>
      <c r="K35" s="135" t="s">
        <v>48</v>
      </c>
      <c r="L35" s="123" t="s">
        <v>315</v>
      </c>
      <c r="M35" s="90" t="s">
        <v>309</v>
      </c>
      <c r="N35" s="98">
        <v>45514</v>
      </c>
      <c r="O35" s="100" t="s">
        <v>92</v>
      </c>
      <c r="P35" s="100" t="s">
        <v>70</v>
      </c>
      <c r="Q35" s="100" t="s">
        <v>41</v>
      </c>
      <c r="R35" s="135"/>
    </row>
    <row r="36" spans="1:18" s="31" customFormat="1" x14ac:dyDescent="0.25">
      <c r="A36" s="30">
        <v>25</v>
      </c>
      <c r="B36" s="105">
        <v>24</v>
      </c>
      <c r="C36" s="90" t="s">
        <v>172</v>
      </c>
      <c r="D36" s="91" t="s">
        <v>173</v>
      </c>
      <c r="E36" s="116">
        <v>36811</v>
      </c>
      <c r="F36" s="63">
        <f t="shared" si="0"/>
        <v>12</v>
      </c>
      <c r="G36" s="63">
        <f t="shared" si="1"/>
        <v>10</v>
      </c>
      <c r="H36" s="30">
        <f t="shared" si="2"/>
        <v>2000</v>
      </c>
      <c r="I36" s="120" t="s">
        <v>251</v>
      </c>
      <c r="J36" s="120" t="s">
        <v>252</v>
      </c>
      <c r="K36" s="135" t="s">
        <v>95</v>
      </c>
      <c r="L36" s="123" t="s">
        <v>97</v>
      </c>
      <c r="M36" s="90" t="s">
        <v>96</v>
      </c>
      <c r="N36" s="98">
        <v>45514</v>
      </c>
      <c r="O36" s="100" t="s">
        <v>92</v>
      </c>
      <c r="P36" s="100" t="s">
        <v>70</v>
      </c>
      <c r="Q36" s="100" t="s">
        <v>41</v>
      </c>
      <c r="R36" s="135"/>
    </row>
    <row r="37" spans="1:18" s="31" customFormat="1" x14ac:dyDescent="0.25">
      <c r="A37" s="30">
        <v>26</v>
      </c>
      <c r="B37" s="105">
        <v>39</v>
      </c>
      <c r="C37" s="90" t="s">
        <v>174</v>
      </c>
      <c r="D37" s="91" t="s">
        <v>68</v>
      </c>
      <c r="E37" s="116">
        <v>36923</v>
      </c>
      <c r="F37" s="63">
        <f t="shared" si="0"/>
        <v>1</v>
      </c>
      <c r="G37" s="63">
        <f t="shared" si="1"/>
        <v>2</v>
      </c>
      <c r="H37" s="30">
        <f t="shared" si="2"/>
        <v>2001</v>
      </c>
      <c r="I37" s="120" t="s">
        <v>253</v>
      </c>
      <c r="J37" s="120" t="s">
        <v>254</v>
      </c>
      <c r="K37" s="135" t="s">
        <v>53</v>
      </c>
      <c r="L37" s="123" t="s">
        <v>316</v>
      </c>
      <c r="M37" s="90" t="s">
        <v>86</v>
      </c>
      <c r="N37" s="98">
        <v>45514</v>
      </c>
      <c r="O37" s="100" t="s">
        <v>92</v>
      </c>
      <c r="P37" s="100" t="s">
        <v>70</v>
      </c>
      <c r="Q37" s="100" t="s">
        <v>41</v>
      </c>
      <c r="R37" s="135"/>
    </row>
    <row r="38" spans="1:18" s="31" customFormat="1" x14ac:dyDescent="0.25">
      <c r="A38" s="30">
        <v>27</v>
      </c>
      <c r="B38" s="105">
        <v>30</v>
      </c>
      <c r="C38" s="90" t="s">
        <v>113</v>
      </c>
      <c r="D38" s="91" t="s">
        <v>68</v>
      </c>
      <c r="E38" s="116">
        <v>37282</v>
      </c>
      <c r="F38" s="63">
        <f t="shared" si="0"/>
        <v>26</v>
      </c>
      <c r="G38" s="63">
        <f t="shared" si="1"/>
        <v>1</v>
      </c>
      <c r="H38" s="30">
        <f t="shared" si="2"/>
        <v>2002</v>
      </c>
      <c r="I38" s="120" t="s">
        <v>112</v>
      </c>
      <c r="J38" s="120" t="s">
        <v>127</v>
      </c>
      <c r="K38" s="135" t="s">
        <v>59</v>
      </c>
      <c r="L38" s="123" t="s">
        <v>77</v>
      </c>
      <c r="M38" s="90" t="s">
        <v>87</v>
      </c>
      <c r="N38" s="98">
        <v>45514</v>
      </c>
      <c r="O38" s="100" t="s">
        <v>92</v>
      </c>
      <c r="P38" s="100" t="s">
        <v>70</v>
      </c>
      <c r="Q38" s="100" t="s">
        <v>41</v>
      </c>
      <c r="R38" s="135"/>
    </row>
    <row r="39" spans="1:18" s="31" customFormat="1" x14ac:dyDescent="0.25">
      <c r="A39" s="30">
        <v>28</v>
      </c>
      <c r="B39" s="105">
        <v>52</v>
      </c>
      <c r="C39" s="90" t="s">
        <v>175</v>
      </c>
      <c r="D39" s="91" t="s">
        <v>84</v>
      </c>
      <c r="E39" s="116">
        <v>37226</v>
      </c>
      <c r="F39" s="63">
        <f t="shared" si="0"/>
        <v>1</v>
      </c>
      <c r="G39" s="63">
        <f t="shared" si="1"/>
        <v>12</v>
      </c>
      <c r="H39" s="30">
        <f t="shared" si="2"/>
        <v>2001</v>
      </c>
      <c r="I39" s="120" t="s">
        <v>255</v>
      </c>
      <c r="J39" s="120" t="s">
        <v>256</v>
      </c>
      <c r="K39" s="135" t="s">
        <v>53</v>
      </c>
      <c r="L39" s="123" t="s">
        <v>316</v>
      </c>
      <c r="M39" s="90" t="s">
        <v>86</v>
      </c>
      <c r="N39" s="98">
        <v>45514</v>
      </c>
      <c r="O39" s="100" t="s">
        <v>92</v>
      </c>
      <c r="P39" s="100" t="s">
        <v>70</v>
      </c>
      <c r="Q39" s="100" t="s">
        <v>41</v>
      </c>
      <c r="R39" s="135"/>
    </row>
    <row r="40" spans="1:18" s="31" customFormat="1" x14ac:dyDescent="0.25">
      <c r="A40" s="30">
        <v>29</v>
      </c>
      <c r="B40" s="105">
        <v>51</v>
      </c>
      <c r="C40" s="90" t="s">
        <v>176</v>
      </c>
      <c r="D40" s="91" t="s">
        <v>55</v>
      </c>
      <c r="E40" s="116">
        <v>37285</v>
      </c>
      <c r="F40" s="63">
        <f t="shared" si="0"/>
        <v>29</v>
      </c>
      <c r="G40" s="63">
        <f t="shared" si="1"/>
        <v>1</v>
      </c>
      <c r="H40" s="30">
        <f t="shared" si="2"/>
        <v>2002</v>
      </c>
      <c r="I40" s="120" t="s">
        <v>257</v>
      </c>
      <c r="J40" s="120" t="s">
        <v>258</v>
      </c>
      <c r="K40" s="135" t="s">
        <v>59</v>
      </c>
      <c r="L40" s="123" t="s">
        <v>77</v>
      </c>
      <c r="M40" s="90" t="s">
        <v>87</v>
      </c>
      <c r="N40" s="98">
        <v>45514</v>
      </c>
      <c r="O40" s="100" t="s">
        <v>92</v>
      </c>
      <c r="P40" s="100" t="s">
        <v>70</v>
      </c>
      <c r="Q40" s="101" t="s">
        <v>39</v>
      </c>
      <c r="R40" s="135"/>
    </row>
    <row r="41" spans="1:18" s="31" customFormat="1" x14ac:dyDescent="0.25">
      <c r="A41" s="30">
        <v>30</v>
      </c>
      <c r="B41" s="105">
        <v>19</v>
      </c>
      <c r="C41" s="90" t="s">
        <v>177</v>
      </c>
      <c r="D41" s="91" t="s">
        <v>178</v>
      </c>
      <c r="E41" s="116">
        <v>37792</v>
      </c>
      <c r="F41" s="63">
        <f t="shared" si="0"/>
        <v>20</v>
      </c>
      <c r="G41" s="63">
        <f t="shared" si="1"/>
        <v>6</v>
      </c>
      <c r="H41" s="30">
        <f t="shared" si="2"/>
        <v>2003</v>
      </c>
      <c r="I41" s="120" t="s">
        <v>259</v>
      </c>
      <c r="J41" s="120" t="s">
        <v>260</v>
      </c>
      <c r="K41" s="135" t="s">
        <v>51</v>
      </c>
      <c r="L41" s="123" t="s">
        <v>317</v>
      </c>
      <c r="M41" s="90" t="s">
        <v>309</v>
      </c>
      <c r="N41" s="98">
        <v>45514</v>
      </c>
      <c r="O41" s="100" t="s">
        <v>92</v>
      </c>
      <c r="P41" s="100" t="s">
        <v>70</v>
      </c>
      <c r="Q41" s="101" t="s">
        <v>39</v>
      </c>
      <c r="R41" s="135"/>
    </row>
    <row r="42" spans="1:18" s="31" customFormat="1" x14ac:dyDescent="0.25">
      <c r="A42" s="30">
        <v>31</v>
      </c>
      <c r="B42" s="105">
        <v>15</v>
      </c>
      <c r="C42" s="90" t="s">
        <v>179</v>
      </c>
      <c r="D42" s="91" t="s">
        <v>178</v>
      </c>
      <c r="E42" s="116">
        <v>36796</v>
      </c>
      <c r="F42" s="63">
        <f t="shared" si="0"/>
        <v>27</v>
      </c>
      <c r="G42" s="63">
        <f t="shared" si="1"/>
        <v>9</v>
      </c>
      <c r="H42" s="30">
        <f t="shared" si="2"/>
        <v>2000</v>
      </c>
      <c r="I42" s="120" t="s">
        <v>261</v>
      </c>
      <c r="J42" s="120" t="s">
        <v>262</v>
      </c>
      <c r="K42" s="135" t="s">
        <v>52</v>
      </c>
      <c r="L42" s="123" t="s">
        <v>318</v>
      </c>
      <c r="M42" s="90" t="s">
        <v>96</v>
      </c>
      <c r="N42" s="98">
        <v>45514</v>
      </c>
      <c r="O42" s="100" t="s">
        <v>92</v>
      </c>
      <c r="P42" s="100" t="s">
        <v>70</v>
      </c>
      <c r="Q42" s="101" t="s">
        <v>39</v>
      </c>
      <c r="R42" s="135"/>
    </row>
    <row r="43" spans="1:18" s="31" customFormat="1" x14ac:dyDescent="0.25">
      <c r="A43" s="30">
        <v>32</v>
      </c>
      <c r="B43" s="105">
        <v>42</v>
      </c>
      <c r="C43" s="90" t="s">
        <v>180</v>
      </c>
      <c r="D43" s="91" t="s">
        <v>181</v>
      </c>
      <c r="E43" s="116">
        <v>36975</v>
      </c>
      <c r="F43" s="63">
        <f t="shared" si="0"/>
        <v>25</v>
      </c>
      <c r="G43" s="63">
        <f t="shared" si="1"/>
        <v>3</v>
      </c>
      <c r="H43" s="30">
        <f t="shared" si="2"/>
        <v>2001</v>
      </c>
      <c r="I43" s="120" t="s">
        <v>263</v>
      </c>
      <c r="J43" s="120" t="s">
        <v>264</v>
      </c>
      <c r="K43" s="135" t="s">
        <v>53</v>
      </c>
      <c r="L43" s="123" t="s">
        <v>316</v>
      </c>
      <c r="M43" s="90" t="s">
        <v>86</v>
      </c>
      <c r="N43" s="98">
        <v>45514</v>
      </c>
      <c r="O43" s="100" t="s">
        <v>92</v>
      </c>
      <c r="P43" s="100" t="s">
        <v>70</v>
      </c>
      <c r="Q43" s="101" t="s">
        <v>39</v>
      </c>
      <c r="R43" s="135"/>
    </row>
    <row r="44" spans="1:18" s="31" customFormat="1" x14ac:dyDescent="0.25">
      <c r="A44" s="30">
        <v>33</v>
      </c>
      <c r="B44" s="105">
        <v>25</v>
      </c>
      <c r="C44" s="90" t="s">
        <v>104</v>
      </c>
      <c r="D44" s="91" t="s">
        <v>114</v>
      </c>
      <c r="E44" s="116">
        <v>36663</v>
      </c>
      <c r="F44" s="63">
        <f t="shared" ref="F44:F67" si="3">DAY(E44)</f>
        <v>17</v>
      </c>
      <c r="G44" s="63">
        <f t="shared" ref="G44:G67" si="4">MONTH(E44)</f>
        <v>5</v>
      </c>
      <c r="H44" s="30">
        <f t="shared" ref="H44:H67" si="5">YEAR(E44)</f>
        <v>2000</v>
      </c>
      <c r="I44" s="120" t="s">
        <v>115</v>
      </c>
      <c r="J44" s="120" t="s">
        <v>128</v>
      </c>
      <c r="K44" s="135" t="s">
        <v>95</v>
      </c>
      <c r="L44" s="123" t="s">
        <v>97</v>
      </c>
      <c r="M44" s="90" t="s">
        <v>96</v>
      </c>
      <c r="N44" s="98">
        <v>45514</v>
      </c>
      <c r="O44" s="100" t="s">
        <v>92</v>
      </c>
      <c r="P44" s="100" t="s">
        <v>70</v>
      </c>
      <c r="Q44" s="101" t="s">
        <v>39</v>
      </c>
      <c r="R44" s="135"/>
    </row>
    <row r="45" spans="1:18" s="31" customFormat="1" x14ac:dyDescent="0.25">
      <c r="A45" s="30">
        <v>34</v>
      </c>
      <c r="B45" s="105">
        <v>9</v>
      </c>
      <c r="C45" s="90" t="s">
        <v>182</v>
      </c>
      <c r="D45" s="91" t="s">
        <v>183</v>
      </c>
      <c r="E45" s="116">
        <v>36811</v>
      </c>
      <c r="F45" s="63">
        <f t="shared" si="3"/>
        <v>12</v>
      </c>
      <c r="G45" s="63">
        <f t="shared" si="4"/>
        <v>10</v>
      </c>
      <c r="H45" s="30">
        <f t="shared" si="5"/>
        <v>2000</v>
      </c>
      <c r="I45" s="120" t="s">
        <v>265</v>
      </c>
      <c r="J45" s="120" t="s">
        <v>266</v>
      </c>
      <c r="K45" s="135" t="s">
        <v>52</v>
      </c>
      <c r="L45" s="123" t="s">
        <v>318</v>
      </c>
      <c r="M45" s="90" t="s">
        <v>96</v>
      </c>
      <c r="N45" s="98">
        <v>45514</v>
      </c>
      <c r="O45" s="100" t="s">
        <v>92</v>
      </c>
      <c r="P45" s="100" t="s">
        <v>70</v>
      </c>
      <c r="Q45" s="101" t="s">
        <v>39</v>
      </c>
      <c r="R45" s="135"/>
    </row>
    <row r="46" spans="1:18" s="31" customFormat="1" x14ac:dyDescent="0.25">
      <c r="A46" s="30">
        <v>35</v>
      </c>
      <c r="B46" s="105">
        <v>3</v>
      </c>
      <c r="C46" s="90" t="s">
        <v>184</v>
      </c>
      <c r="D46" s="91" t="s">
        <v>185</v>
      </c>
      <c r="E46" s="116">
        <v>34244</v>
      </c>
      <c r="F46" s="63">
        <f t="shared" si="3"/>
        <v>2</v>
      </c>
      <c r="G46" s="63">
        <f t="shared" si="4"/>
        <v>10</v>
      </c>
      <c r="H46" s="30">
        <f t="shared" si="5"/>
        <v>1993</v>
      </c>
      <c r="I46" s="120" t="s">
        <v>267</v>
      </c>
      <c r="J46" s="120" t="s">
        <v>268</v>
      </c>
      <c r="K46" s="135" t="s">
        <v>269</v>
      </c>
      <c r="L46" s="123" t="s">
        <v>319</v>
      </c>
      <c r="M46" s="90" t="s">
        <v>320</v>
      </c>
      <c r="N46" s="98">
        <v>45514</v>
      </c>
      <c r="O46" s="100" t="s">
        <v>92</v>
      </c>
      <c r="P46" s="100" t="s">
        <v>70</v>
      </c>
      <c r="Q46" s="101" t="s">
        <v>39</v>
      </c>
      <c r="R46" s="135"/>
    </row>
    <row r="47" spans="1:18" s="31" customFormat="1" x14ac:dyDescent="0.25">
      <c r="A47" s="30">
        <v>36</v>
      </c>
      <c r="B47" s="105">
        <v>54</v>
      </c>
      <c r="C47" s="90" t="s">
        <v>186</v>
      </c>
      <c r="D47" s="91" t="s">
        <v>187</v>
      </c>
      <c r="E47" s="116">
        <v>32176</v>
      </c>
      <c r="F47" s="63">
        <f t="shared" si="3"/>
        <v>3</v>
      </c>
      <c r="G47" s="63">
        <f t="shared" si="4"/>
        <v>2</v>
      </c>
      <c r="H47" s="30">
        <f t="shared" si="5"/>
        <v>1988</v>
      </c>
      <c r="I47" s="120" t="s">
        <v>270</v>
      </c>
      <c r="J47" s="120" t="s">
        <v>271</v>
      </c>
      <c r="K47" s="135" t="s">
        <v>81</v>
      </c>
      <c r="L47" s="123" t="s">
        <v>321</v>
      </c>
      <c r="M47" s="90" t="s">
        <v>322</v>
      </c>
      <c r="N47" s="98">
        <v>45514</v>
      </c>
      <c r="O47" s="100" t="s">
        <v>92</v>
      </c>
      <c r="P47" s="100" t="s">
        <v>70</v>
      </c>
      <c r="Q47" s="101" t="s">
        <v>39</v>
      </c>
      <c r="R47" s="135"/>
    </row>
    <row r="48" spans="1:18" s="31" customFormat="1" x14ac:dyDescent="0.25">
      <c r="A48" s="30">
        <v>37</v>
      </c>
      <c r="B48" s="105">
        <v>2</v>
      </c>
      <c r="C48" s="90" t="s">
        <v>188</v>
      </c>
      <c r="D48" s="91" t="s">
        <v>189</v>
      </c>
      <c r="E48" s="116">
        <v>37733</v>
      </c>
      <c r="F48" s="63">
        <f t="shared" si="3"/>
        <v>22</v>
      </c>
      <c r="G48" s="63">
        <f t="shared" si="4"/>
        <v>4</v>
      </c>
      <c r="H48" s="30">
        <f t="shared" si="5"/>
        <v>2003</v>
      </c>
      <c r="I48" s="120" t="s">
        <v>272</v>
      </c>
      <c r="J48" s="120" t="s">
        <v>273</v>
      </c>
      <c r="K48" s="135" t="s">
        <v>60</v>
      </c>
      <c r="L48" s="123" t="s">
        <v>323</v>
      </c>
      <c r="M48" s="90" t="s">
        <v>309</v>
      </c>
      <c r="N48" s="98">
        <v>45514</v>
      </c>
      <c r="O48" s="100" t="s">
        <v>92</v>
      </c>
      <c r="P48" s="100" t="s">
        <v>70</v>
      </c>
      <c r="Q48" s="101" t="s">
        <v>39</v>
      </c>
      <c r="R48" s="135"/>
    </row>
    <row r="49" spans="1:18" s="31" customFormat="1" x14ac:dyDescent="0.25">
      <c r="A49" s="30">
        <v>38</v>
      </c>
      <c r="B49" s="105">
        <v>33</v>
      </c>
      <c r="C49" s="90" t="s">
        <v>190</v>
      </c>
      <c r="D49" s="91" t="s">
        <v>56</v>
      </c>
      <c r="E49" s="116">
        <v>36963</v>
      </c>
      <c r="F49" s="63">
        <f t="shared" si="3"/>
        <v>13</v>
      </c>
      <c r="G49" s="63">
        <f t="shared" si="4"/>
        <v>3</v>
      </c>
      <c r="H49" s="30">
        <f t="shared" si="5"/>
        <v>2001</v>
      </c>
      <c r="I49" s="120" t="s">
        <v>274</v>
      </c>
      <c r="J49" s="120" t="s">
        <v>275</v>
      </c>
      <c r="K49" s="135" t="s">
        <v>60</v>
      </c>
      <c r="L49" s="123" t="s">
        <v>324</v>
      </c>
      <c r="M49" s="90" t="s">
        <v>86</v>
      </c>
      <c r="N49" s="98">
        <v>45514</v>
      </c>
      <c r="O49" s="100" t="s">
        <v>92</v>
      </c>
      <c r="P49" s="100" t="s">
        <v>70</v>
      </c>
      <c r="Q49" s="101" t="s">
        <v>39</v>
      </c>
      <c r="R49" s="143"/>
    </row>
    <row r="50" spans="1:18" s="31" customFormat="1" x14ac:dyDescent="0.25">
      <c r="A50" s="30">
        <v>39</v>
      </c>
      <c r="B50" s="105">
        <v>4</v>
      </c>
      <c r="C50" s="90" t="s">
        <v>117</v>
      </c>
      <c r="D50" s="91" t="s">
        <v>56</v>
      </c>
      <c r="E50" s="116">
        <v>37614</v>
      </c>
      <c r="F50" s="63">
        <f t="shared" si="3"/>
        <v>24</v>
      </c>
      <c r="G50" s="63">
        <f t="shared" si="4"/>
        <v>12</v>
      </c>
      <c r="H50" s="30">
        <f t="shared" si="5"/>
        <v>2002</v>
      </c>
      <c r="I50" s="120" t="s">
        <v>116</v>
      </c>
      <c r="J50" s="120" t="s">
        <v>129</v>
      </c>
      <c r="K50" s="135" t="s">
        <v>59</v>
      </c>
      <c r="L50" s="123" t="s">
        <v>77</v>
      </c>
      <c r="M50" s="90" t="s">
        <v>87</v>
      </c>
      <c r="N50" s="98">
        <v>45514</v>
      </c>
      <c r="O50" s="100" t="s">
        <v>92</v>
      </c>
      <c r="P50" s="100" t="s">
        <v>70</v>
      </c>
      <c r="Q50" s="101" t="s">
        <v>39</v>
      </c>
      <c r="R50" s="135"/>
    </row>
    <row r="51" spans="1:18" s="31" customFormat="1" x14ac:dyDescent="0.25">
      <c r="A51" s="30">
        <v>40</v>
      </c>
      <c r="B51" s="105">
        <v>26</v>
      </c>
      <c r="C51" s="90" t="s">
        <v>191</v>
      </c>
      <c r="D51" s="91" t="s">
        <v>56</v>
      </c>
      <c r="E51" s="116">
        <v>35943</v>
      </c>
      <c r="F51" s="63">
        <f t="shared" si="3"/>
        <v>28</v>
      </c>
      <c r="G51" s="63">
        <f t="shared" si="4"/>
        <v>5</v>
      </c>
      <c r="H51" s="30">
        <f t="shared" si="5"/>
        <v>1998</v>
      </c>
      <c r="I51" s="120" t="s">
        <v>276</v>
      </c>
      <c r="J51" s="120" t="s">
        <v>277</v>
      </c>
      <c r="K51" s="135" t="s">
        <v>52</v>
      </c>
      <c r="L51" s="123" t="s">
        <v>318</v>
      </c>
      <c r="M51" s="90" t="s">
        <v>96</v>
      </c>
      <c r="N51" s="98">
        <v>45514</v>
      </c>
      <c r="O51" s="100" t="s">
        <v>92</v>
      </c>
      <c r="P51" s="100" t="s">
        <v>70</v>
      </c>
      <c r="Q51" s="101" t="s">
        <v>39</v>
      </c>
      <c r="R51" s="135"/>
    </row>
    <row r="52" spans="1:18" s="31" customFormat="1" x14ac:dyDescent="0.25">
      <c r="A52" s="30">
        <v>41</v>
      </c>
      <c r="B52" s="105">
        <v>23</v>
      </c>
      <c r="C52" s="90" t="s">
        <v>120</v>
      </c>
      <c r="D52" s="91" t="s">
        <v>118</v>
      </c>
      <c r="E52" s="116">
        <v>36827</v>
      </c>
      <c r="F52" s="63">
        <f t="shared" si="3"/>
        <v>28</v>
      </c>
      <c r="G52" s="63">
        <f t="shared" si="4"/>
        <v>10</v>
      </c>
      <c r="H52" s="30">
        <f t="shared" si="5"/>
        <v>2000</v>
      </c>
      <c r="I52" s="120" t="s">
        <v>119</v>
      </c>
      <c r="J52" s="120" t="s">
        <v>130</v>
      </c>
      <c r="K52" s="135" t="s">
        <v>95</v>
      </c>
      <c r="L52" s="123" t="s">
        <v>97</v>
      </c>
      <c r="M52" s="90" t="s">
        <v>96</v>
      </c>
      <c r="N52" s="98">
        <v>45514</v>
      </c>
      <c r="O52" s="100" t="s">
        <v>92</v>
      </c>
      <c r="P52" s="100" t="s">
        <v>70</v>
      </c>
      <c r="Q52" s="101" t="s">
        <v>39</v>
      </c>
      <c r="R52" s="135"/>
    </row>
    <row r="53" spans="1:18" s="31" customFormat="1" x14ac:dyDescent="0.25">
      <c r="A53" s="30">
        <v>42</v>
      </c>
      <c r="B53" s="105">
        <v>6</v>
      </c>
      <c r="C53" s="90" t="s">
        <v>105</v>
      </c>
      <c r="D53" s="91" t="s">
        <v>192</v>
      </c>
      <c r="E53" s="116">
        <v>36877</v>
      </c>
      <c r="F53" s="63">
        <f t="shared" si="3"/>
        <v>17</v>
      </c>
      <c r="G53" s="63">
        <f t="shared" si="4"/>
        <v>12</v>
      </c>
      <c r="H53" s="30">
        <f t="shared" si="5"/>
        <v>2000</v>
      </c>
      <c r="I53" s="120" t="s">
        <v>278</v>
      </c>
      <c r="J53" s="120" t="s">
        <v>279</v>
      </c>
      <c r="K53" s="135" t="s">
        <v>60</v>
      </c>
      <c r="L53" s="123" t="s">
        <v>82</v>
      </c>
      <c r="M53" s="90" t="s">
        <v>87</v>
      </c>
      <c r="N53" s="98">
        <v>45514</v>
      </c>
      <c r="O53" s="100" t="s">
        <v>92</v>
      </c>
      <c r="P53" s="100" t="s">
        <v>70</v>
      </c>
      <c r="Q53" s="101" t="s">
        <v>39</v>
      </c>
      <c r="R53" s="135"/>
    </row>
    <row r="54" spans="1:18" s="31" customFormat="1" x14ac:dyDescent="0.25">
      <c r="A54" s="30">
        <v>43</v>
      </c>
      <c r="B54" s="105">
        <v>50</v>
      </c>
      <c r="C54" s="90" t="s">
        <v>122</v>
      </c>
      <c r="D54" s="91" t="s">
        <v>101</v>
      </c>
      <c r="E54" s="116">
        <v>37431</v>
      </c>
      <c r="F54" s="63">
        <f t="shared" si="3"/>
        <v>24</v>
      </c>
      <c r="G54" s="63">
        <f t="shared" si="4"/>
        <v>6</v>
      </c>
      <c r="H54" s="30">
        <f t="shared" si="5"/>
        <v>2002</v>
      </c>
      <c r="I54" s="120" t="s">
        <v>121</v>
      </c>
      <c r="J54" s="120" t="s">
        <v>131</v>
      </c>
      <c r="K54" s="135" t="s">
        <v>52</v>
      </c>
      <c r="L54" s="123" t="s">
        <v>135</v>
      </c>
      <c r="M54" s="90" t="s">
        <v>87</v>
      </c>
      <c r="N54" s="98">
        <v>45514</v>
      </c>
      <c r="O54" s="100" t="s">
        <v>92</v>
      </c>
      <c r="P54" s="100" t="s">
        <v>70</v>
      </c>
      <c r="Q54" s="101" t="s">
        <v>39</v>
      </c>
      <c r="R54" s="135"/>
    </row>
    <row r="55" spans="1:18" s="31" customFormat="1" x14ac:dyDescent="0.25">
      <c r="A55" s="30">
        <v>44</v>
      </c>
      <c r="B55" s="105">
        <v>48</v>
      </c>
      <c r="C55" s="90" t="s">
        <v>193</v>
      </c>
      <c r="D55" s="91" t="s">
        <v>101</v>
      </c>
      <c r="E55" s="116">
        <v>37515</v>
      </c>
      <c r="F55" s="63">
        <f t="shared" si="3"/>
        <v>16</v>
      </c>
      <c r="G55" s="63">
        <f t="shared" si="4"/>
        <v>9</v>
      </c>
      <c r="H55" s="30">
        <f t="shared" si="5"/>
        <v>2002</v>
      </c>
      <c r="I55" s="120" t="s">
        <v>280</v>
      </c>
      <c r="J55" s="120" t="s">
        <v>281</v>
      </c>
      <c r="K55" s="135" t="s">
        <v>60</v>
      </c>
      <c r="L55" s="123" t="s">
        <v>82</v>
      </c>
      <c r="M55" s="90" t="s">
        <v>87</v>
      </c>
      <c r="N55" s="98">
        <v>45514</v>
      </c>
      <c r="O55" s="100" t="s">
        <v>92</v>
      </c>
      <c r="P55" s="100" t="s">
        <v>70</v>
      </c>
      <c r="Q55" s="101" t="s">
        <v>39</v>
      </c>
      <c r="R55" s="135"/>
    </row>
    <row r="56" spans="1:18" s="31" customFormat="1" x14ac:dyDescent="0.25">
      <c r="A56" s="30">
        <v>45</v>
      </c>
      <c r="B56" s="105">
        <v>10</v>
      </c>
      <c r="C56" s="90" t="s">
        <v>194</v>
      </c>
      <c r="D56" s="91" t="s">
        <v>195</v>
      </c>
      <c r="E56" s="116">
        <v>36980</v>
      </c>
      <c r="F56" s="63">
        <f t="shared" si="3"/>
        <v>30</v>
      </c>
      <c r="G56" s="63">
        <f t="shared" si="4"/>
        <v>3</v>
      </c>
      <c r="H56" s="30">
        <f t="shared" si="5"/>
        <v>2001</v>
      </c>
      <c r="I56" s="120" t="s">
        <v>282</v>
      </c>
      <c r="J56" s="120" t="s">
        <v>283</v>
      </c>
      <c r="K56" s="135" t="s">
        <v>52</v>
      </c>
      <c r="L56" s="123" t="s">
        <v>134</v>
      </c>
      <c r="M56" s="90" t="s">
        <v>86</v>
      </c>
      <c r="N56" s="98">
        <v>45514</v>
      </c>
      <c r="O56" s="100" t="s">
        <v>92</v>
      </c>
      <c r="P56" s="100" t="s">
        <v>70</v>
      </c>
      <c r="Q56" s="101" t="s">
        <v>39</v>
      </c>
      <c r="R56" s="135"/>
    </row>
    <row r="57" spans="1:18" s="31" customFormat="1" x14ac:dyDescent="0.25">
      <c r="A57" s="30">
        <v>46</v>
      </c>
      <c r="B57" s="105">
        <v>32</v>
      </c>
      <c r="C57" s="90" t="s">
        <v>196</v>
      </c>
      <c r="D57" s="91" t="s">
        <v>100</v>
      </c>
      <c r="E57" s="116">
        <v>37120</v>
      </c>
      <c r="F57" s="63">
        <f t="shared" si="3"/>
        <v>17</v>
      </c>
      <c r="G57" s="63">
        <f t="shared" si="4"/>
        <v>8</v>
      </c>
      <c r="H57" s="30">
        <f t="shared" si="5"/>
        <v>2001</v>
      </c>
      <c r="I57" s="120" t="s">
        <v>284</v>
      </c>
      <c r="J57" s="120" t="s">
        <v>285</v>
      </c>
      <c r="K57" s="135" t="s">
        <v>53</v>
      </c>
      <c r="L57" s="123" t="s">
        <v>325</v>
      </c>
      <c r="M57" s="90" t="s">
        <v>86</v>
      </c>
      <c r="N57" s="98">
        <v>45514</v>
      </c>
      <c r="O57" s="100" t="s">
        <v>92</v>
      </c>
      <c r="P57" s="100" t="s">
        <v>70</v>
      </c>
      <c r="Q57" s="101" t="s">
        <v>39</v>
      </c>
      <c r="R57" s="135"/>
    </row>
    <row r="58" spans="1:18" s="31" customFormat="1" x14ac:dyDescent="0.25">
      <c r="A58" s="30">
        <v>47</v>
      </c>
      <c r="B58" s="105">
        <v>21</v>
      </c>
      <c r="C58" s="90" t="s">
        <v>117</v>
      </c>
      <c r="D58" s="91" t="s">
        <v>58</v>
      </c>
      <c r="E58" s="116">
        <v>37546</v>
      </c>
      <c r="F58" s="63">
        <f t="shared" si="3"/>
        <v>17</v>
      </c>
      <c r="G58" s="63">
        <f t="shared" si="4"/>
        <v>10</v>
      </c>
      <c r="H58" s="30">
        <f t="shared" si="5"/>
        <v>2002</v>
      </c>
      <c r="I58" s="120" t="s">
        <v>123</v>
      </c>
      <c r="J58" s="120" t="s">
        <v>132</v>
      </c>
      <c r="K58" s="135" t="s">
        <v>59</v>
      </c>
      <c r="L58" s="123" t="s">
        <v>77</v>
      </c>
      <c r="M58" s="90" t="s">
        <v>87</v>
      </c>
      <c r="N58" s="98">
        <v>45514</v>
      </c>
      <c r="O58" s="100" t="s">
        <v>92</v>
      </c>
      <c r="P58" s="100" t="s">
        <v>70</v>
      </c>
      <c r="Q58" s="101" t="s">
        <v>39</v>
      </c>
      <c r="R58" s="135"/>
    </row>
    <row r="59" spans="1:18" s="31" customFormat="1" x14ac:dyDescent="0.25">
      <c r="A59" s="30">
        <v>48</v>
      </c>
      <c r="B59" s="105">
        <v>43</v>
      </c>
      <c r="C59" s="90" t="s">
        <v>197</v>
      </c>
      <c r="D59" s="91" t="s">
        <v>58</v>
      </c>
      <c r="E59" s="116">
        <v>36894</v>
      </c>
      <c r="F59" s="63">
        <f t="shared" si="3"/>
        <v>3</v>
      </c>
      <c r="G59" s="63">
        <f t="shared" si="4"/>
        <v>1</v>
      </c>
      <c r="H59" s="30">
        <f t="shared" si="5"/>
        <v>2001</v>
      </c>
      <c r="I59" s="120" t="s">
        <v>286</v>
      </c>
      <c r="J59" s="120" t="s">
        <v>287</v>
      </c>
      <c r="K59" s="135" t="s">
        <v>53</v>
      </c>
      <c r="L59" s="123" t="s">
        <v>325</v>
      </c>
      <c r="M59" s="90" t="s">
        <v>86</v>
      </c>
      <c r="N59" s="98">
        <v>45514</v>
      </c>
      <c r="O59" s="100" t="s">
        <v>92</v>
      </c>
      <c r="P59" s="100" t="s">
        <v>70</v>
      </c>
      <c r="Q59" s="101" t="s">
        <v>39</v>
      </c>
      <c r="R59" s="135"/>
    </row>
    <row r="60" spans="1:18" s="31" customFormat="1" x14ac:dyDescent="0.25">
      <c r="A60" s="30">
        <v>49</v>
      </c>
      <c r="B60" s="105">
        <v>5</v>
      </c>
      <c r="C60" s="90" t="s">
        <v>198</v>
      </c>
      <c r="D60" s="91" t="s">
        <v>58</v>
      </c>
      <c r="E60" s="116">
        <v>37318</v>
      </c>
      <c r="F60" s="63">
        <f t="shared" si="3"/>
        <v>3</v>
      </c>
      <c r="G60" s="63">
        <f t="shared" si="4"/>
        <v>3</v>
      </c>
      <c r="H60" s="30">
        <f t="shared" si="5"/>
        <v>2002</v>
      </c>
      <c r="I60" s="120" t="s">
        <v>288</v>
      </c>
      <c r="J60" s="120" t="s">
        <v>289</v>
      </c>
      <c r="K60" s="135" t="s">
        <v>60</v>
      </c>
      <c r="L60" s="123" t="s">
        <v>82</v>
      </c>
      <c r="M60" s="90" t="s">
        <v>87</v>
      </c>
      <c r="N60" s="98">
        <v>45514</v>
      </c>
      <c r="O60" s="100" t="s">
        <v>92</v>
      </c>
      <c r="P60" s="100" t="s">
        <v>70</v>
      </c>
      <c r="Q60" s="101" t="s">
        <v>39</v>
      </c>
      <c r="R60" s="135"/>
    </row>
    <row r="61" spans="1:18" s="31" customFormat="1" x14ac:dyDescent="0.25">
      <c r="A61" s="30">
        <v>50</v>
      </c>
      <c r="B61" s="105">
        <v>7</v>
      </c>
      <c r="C61" s="90" t="s">
        <v>199</v>
      </c>
      <c r="D61" s="91" t="s">
        <v>61</v>
      </c>
      <c r="E61" s="116">
        <v>36918</v>
      </c>
      <c r="F61" s="63">
        <f t="shared" si="3"/>
        <v>27</v>
      </c>
      <c r="G61" s="63">
        <f t="shared" si="4"/>
        <v>1</v>
      </c>
      <c r="H61" s="30">
        <f t="shared" si="5"/>
        <v>2001</v>
      </c>
      <c r="I61" s="120" t="s">
        <v>290</v>
      </c>
      <c r="J61" s="120" t="s">
        <v>291</v>
      </c>
      <c r="K61" s="135" t="s">
        <v>81</v>
      </c>
      <c r="L61" s="123" t="s">
        <v>326</v>
      </c>
      <c r="M61" s="90" t="s">
        <v>88</v>
      </c>
      <c r="N61" s="98">
        <v>45514</v>
      </c>
      <c r="O61" s="100" t="s">
        <v>92</v>
      </c>
      <c r="P61" s="100" t="s">
        <v>70</v>
      </c>
      <c r="Q61" s="101" t="s">
        <v>39</v>
      </c>
      <c r="R61" s="135"/>
    </row>
    <row r="62" spans="1:18" s="31" customFormat="1" x14ac:dyDescent="0.25">
      <c r="A62" s="30">
        <v>51</v>
      </c>
      <c r="B62" s="105">
        <v>55</v>
      </c>
      <c r="C62" s="90" t="s">
        <v>200</v>
      </c>
      <c r="D62" s="91" t="s">
        <v>201</v>
      </c>
      <c r="E62" s="116">
        <v>34335</v>
      </c>
      <c r="F62" s="63">
        <f t="shared" si="3"/>
        <v>1</v>
      </c>
      <c r="G62" s="63">
        <f t="shared" si="4"/>
        <v>1</v>
      </c>
      <c r="H62" s="30">
        <f t="shared" si="5"/>
        <v>1994</v>
      </c>
      <c r="I62" s="120" t="s">
        <v>292</v>
      </c>
      <c r="J62" s="120" t="s">
        <v>293</v>
      </c>
      <c r="K62" s="135" t="s">
        <v>269</v>
      </c>
      <c r="L62" s="123" t="s">
        <v>319</v>
      </c>
      <c r="M62" s="90" t="s">
        <v>320</v>
      </c>
      <c r="N62" s="98">
        <v>45514</v>
      </c>
      <c r="O62" s="100" t="s">
        <v>92</v>
      </c>
      <c r="P62" s="100" t="s">
        <v>70</v>
      </c>
      <c r="Q62" s="101" t="s">
        <v>39</v>
      </c>
      <c r="R62" s="135"/>
    </row>
    <row r="63" spans="1:18" s="31" customFormat="1" x14ac:dyDescent="0.25">
      <c r="A63" s="30">
        <v>52</v>
      </c>
      <c r="B63" s="105">
        <v>12</v>
      </c>
      <c r="C63" s="90" t="s">
        <v>202</v>
      </c>
      <c r="D63" s="91" t="s">
        <v>203</v>
      </c>
      <c r="E63" s="116">
        <v>37099</v>
      </c>
      <c r="F63" s="63">
        <f t="shared" si="3"/>
        <v>27</v>
      </c>
      <c r="G63" s="63">
        <f t="shared" si="4"/>
        <v>7</v>
      </c>
      <c r="H63" s="30">
        <f t="shared" si="5"/>
        <v>2001</v>
      </c>
      <c r="I63" s="120" t="s">
        <v>294</v>
      </c>
      <c r="J63" s="120" t="s">
        <v>295</v>
      </c>
      <c r="K63" s="135" t="s">
        <v>59</v>
      </c>
      <c r="L63" s="123" t="s">
        <v>327</v>
      </c>
      <c r="M63" s="90" t="s">
        <v>86</v>
      </c>
      <c r="N63" s="98">
        <v>45514</v>
      </c>
      <c r="O63" s="100" t="s">
        <v>92</v>
      </c>
      <c r="P63" s="100" t="s">
        <v>70</v>
      </c>
      <c r="Q63" s="101" t="s">
        <v>39</v>
      </c>
      <c r="R63" s="135"/>
    </row>
    <row r="64" spans="1:18" s="31" customFormat="1" x14ac:dyDescent="0.25">
      <c r="A64" s="30">
        <v>53</v>
      </c>
      <c r="B64" s="105">
        <v>36</v>
      </c>
      <c r="C64" s="90" t="s">
        <v>204</v>
      </c>
      <c r="D64" s="91" t="s">
        <v>205</v>
      </c>
      <c r="E64" s="116">
        <v>35644</v>
      </c>
      <c r="F64" s="63">
        <f t="shared" si="3"/>
        <v>2</v>
      </c>
      <c r="G64" s="63">
        <f t="shared" si="4"/>
        <v>8</v>
      </c>
      <c r="H64" s="30">
        <f t="shared" si="5"/>
        <v>1997</v>
      </c>
      <c r="I64" s="120" t="s">
        <v>296</v>
      </c>
      <c r="J64" s="120" t="s">
        <v>297</v>
      </c>
      <c r="K64" s="135" t="s">
        <v>269</v>
      </c>
      <c r="L64" s="123" t="s">
        <v>319</v>
      </c>
      <c r="M64" s="90" t="s">
        <v>320</v>
      </c>
      <c r="N64" s="98">
        <v>45514</v>
      </c>
      <c r="O64" s="100" t="s">
        <v>92</v>
      </c>
      <c r="P64" s="100" t="s">
        <v>70</v>
      </c>
      <c r="Q64" s="101" t="s">
        <v>39</v>
      </c>
      <c r="R64" s="135"/>
    </row>
    <row r="65" spans="1:18" s="31" customFormat="1" x14ac:dyDescent="0.25">
      <c r="A65" s="30">
        <v>54</v>
      </c>
      <c r="B65" s="105">
        <v>20</v>
      </c>
      <c r="C65" s="90" t="s">
        <v>206</v>
      </c>
      <c r="D65" s="91" t="s">
        <v>49</v>
      </c>
      <c r="E65" s="116">
        <v>37733</v>
      </c>
      <c r="F65" s="63">
        <f t="shared" ref="F65" si="6">DAY(E65)</f>
        <v>22</v>
      </c>
      <c r="G65" s="63">
        <f t="shared" ref="G65" si="7">MONTH(E65)</f>
        <v>4</v>
      </c>
      <c r="H65" s="30">
        <f t="shared" ref="H65" si="8">YEAR(E65)</f>
        <v>2003</v>
      </c>
      <c r="I65" s="120" t="s">
        <v>298</v>
      </c>
      <c r="J65" s="120" t="s">
        <v>299</v>
      </c>
      <c r="K65" s="135" t="s">
        <v>52</v>
      </c>
      <c r="L65" s="123" t="s">
        <v>328</v>
      </c>
      <c r="M65" s="90" t="s">
        <v>309</v>
      </c>
      <c r="N65" s="98">
        <v>45514</v>
      </c>
      <c r="O65" s="100" t="s">
        <v>92</v>
      </c>
      <c r="P65" s="100" t="s">
        <v>70</v>
      </c>
      <c r="Q65" s="101" t="s">
        <v>39</v>
      </c>
      <c r="R65" s="135"/>
    </row>
    <row r="66" spans="1:18" s="31" customFormat="1" x14ac:dyDescent="0.25">
      <c r="A66" s="30">
        <v>55</v>
      </c>
      <c r="B66" s="105">
        <v>28</v>
      </c>
      <c r="C66" s="90" t="s">
        <v>207</v>
      </c>
      <c r="D66" s="91" t="s">
        <v>208</v>
      </c>
      <c r="E66" s="116">
        <v>37470</v>
      </c>
      <c r="F66" s="63">
        <f t="shared" si="3"/>
        <v>2</v>
      </c>
      <c r="G66" s="63">
        <f t="shared" si="4"/>
        <v>8</v>
      </c>
      <c r="H66" s="30">
        <f t="shared" si="5"/>
        <v>2002</v>
      </c>
      <c r="I66" s="120" t="s">
        <v>300</v>
      </c>
      <c r="J66" s="120" t="s">
        <v>301</v>
      </c>
      <c r="K66" s="135" t="s">
        <v>53</v>
      </c>
      <c r="L66" s="123" t="s">
        <v>76</v>
      </c>
      <c r="M66" s="90" t="s">
        <v>87</v>
      </c>
      <c r="N66" s="98">
        <v>45514</v>
      </c>
      <c r="O66" s="100" t="s">
        <v>92</v>
      </c>
      <c r="P66" s="100" t="s">
        <v>70</v>
      </c>
      <c r="Q66" s="101" t="s">
        <v>39</v>
      </c>
      <c r="R66" s="135"/>
    </row>
    <row r="67" spans="1:18" s="31" customFormat="1" x14ac:dyDescent="0.25">
      <c r="A67" s="33">
        <v>56</v>
      </c>
      <c r="B67" s="106">
        <v>8</v>
      </c>
      <c r="C67" s="92" t="s">
        <v>209</v>
      </c>
      <c r="D67" s="93" t="s">
        <v>93</v>
      </c>
      <c r="E67" s="117">
        <v>37050</v>
      </c>
      <c r="F67" s="64">
        <f t="shared" si="3"/>
        <v>8</v>
      </c>
      <c r="G67" s="64">
        <f t="shared" si="4"/>
        <v>6</v>
      </c>
      <c r="H67" s="33">
        <f t="shared" si="5"/>
        <v>2001</v>
      </c>
      <c r="I67" s="121" t="s">
        <v>302</v>
      </c>
      <c r="J67" s="121" t="s">
        <v>303</v>
      </c>
      <c r="K67" s="137" t="s">
        <v>81</v>
      </c>
      <c r="L67" s="124" t="s">
        <v>326</v>
      </c>
      <c r="M67" s="92" t="s">
        <v>88</v>
      </c>
      <c r="N67" s="99">
        <v>45514</v>
      </c>
      <c r="O67" s="125" t="s">
        <v>92</v>
      </c>
      <c r="P67" s="125" t="s">
        <v>70</v>
      </c>
      <c r="Q67" s="102" t="s">
        <v>39</v>
      </c>
      <c r="R67" s="137"/>
    </row>
    <row r="68" spans="1:18" s="31" customFormat="1" x14ac:dyDescent="0.25">
      <c r="A68" s="85"/>
      <c r="B68" s="113"/>
      <c r="C68" s="107"/>
      <c r="D68" s="107"/>
      <c r="E68" s="108"/>
      <c r="F68" s="87"/>
      <c r="G68" s="87"/>
      <c r="H68" s="85"/>
      <c r="I68" s="109"/>
      <c r="J68" s="107"/>
      <c r="K68" s="107"/>
      <c r="L68" s="110"/>
      <c r="M68" s="107"/>
      <c r="N68" s="111"/>
      <c r="O68" s="114"/>
      <c r="P68" s="114"/>
      <c r="Q68" s="115"/>
      <c r="R68" s="112"/>
    </row>
    <row r="69" spans="1:18" s="58" customFormat="1" ht="33.75" customHeight="1" x14ac:dyDescent="0.25">
      <c r="A69" s="151" t="s">
        <v>137</v>
      </c>
      <c r="B69" s="151"/>
      <c r="C69" s="151"/>
      <c r="D69" s="151"/>
      <c r="E69" s="86"/>
      <c r="F69" s="87"/>
      <c r="G69" s="87"/>
      <c r="H69" s="88"/>
      <c r="I69" s="89"/>
      <c r="J69" s="89"/>
      <c r="K69" s="85"/>
      <c r="L69" s="68"/>
      <c r="M69" s="68"/>
      <c r="N69" s="82"/>
      <c r="O69" s="69" t="s">
        <v>43</v>
      </c>
      <c r="P69" s="60"/>
      <c r="Q69" s="61"/>
    </row>
    <row r="70" spans="1:18" s="34" customFormat="1" x14ac:dyDescent="0.25">
      <c r="B70" s="97"/>
      <c r="C70" s="58"/>
      <c r="D70" s="58"/>
      <c r="E70" s="41"/>
      <c r="F70" s="54"/>
      <c r="G70" s="54"/>
      <c r="H70" s="42"/>
      <c r="I70" s="67"/>
      <c r="J70" s="67"/>
      <c r="K70" s="43"/>
      <c r="L70" s="40"/>
      <c r="M70" s="40"/>
      <c r="N70" s="81"/>
      <c r="O70" s="70"/>
      <c r="P70" s="38" t="s">
        <v>44</v>
      </c>
      <c r="Q70" s="38">
        <f>COUNTIF(Q$12:Q$67, "B.201")</f>
        <v>0</v>
      </c>
    </row>
    <row r="71" spans="1:18" s="34" customFormat="1" x14ac:dyDescent="0.25">
      <c r="B71" s="97"/>
      <c r="C71" s="58"/>
      <c r="D71" s="58"/>
      <c r="E71" s="41"/>
      <c r="F71" s="55"/>
      <c r="G71" s="55"/>
      <c r="H71" s="44"/>
      <c r="I71" s="40"/>
      <c r="J71" s="40"/>
      <c r="K71" s="43"/>
      <c r="L71" s="40"/>
      <c r="M71" s="40"/>
      <c r="N71" s="81"/>
      <c r="O71" s="70"/>
      <c r="P71" s="38" t="s">
        <v>41</v>
      </c>
      <c r="Q71" s="38">
        <f>COUNTIF(Q$12:Q$67, "B.202")</f>
        <v>28</v>
      </c>
    </row>
    <row r="72" spans="1:18" s="34" customFormat="1" x14ac:dyDescent="0.25">
      <c r="B72" s="97"/>
      <c r="C72" s="58"/>
      <c r="D72" s="58"/>
      <c r="E72" s="41"/>
      <c r="F72" s="55"/>
      <c r="G72" s="55"/>
      <c r="H72" s="44"/>
      <c r="I72" s="40"/>
      <c r="J72" s="40"/>
      <c r="K72" s="43"/>
      <c r="L72" s="40"/>
      <c r="M72" s="40"/>
      <c r="N72" s="81"/>
      <c r="O72" s="70"/>
      <c r="P72" s="38" t="s">
        <v>40</v>
      </c>
      <c r="Q72" s="38">
        <f>COUNTIF(Q$12:Q$67, "B.301")</f>
        <v>0</v>
      </c>
    </row>
    <row r="73" spans="1:18" s="34" customFormat="1" x14ac:dyDescent="0.25">
      <c r="B73" s="97"/>
      <c r="C73" s="58"/>
      <c r="D73" s="58"/>
      <c r="E73" s="41"/>
      <c r="F73" s="55"/>
      <c r="G73" s="55"/>
      <c r="H73" s="44"/>
      <c r="I73" s="40"/>
      <c r="J73" s="40"/>
      <c r="K73" s="43"/>
      <c r="L73" s="40"/>
      <c r="M73" s="40"/>
      <c r="N73" s="81"/>
      <c r="O73" s="70"/>
      <c r="P73" s="38" t="s">
        <v>39</v>
      </c>
      <c r="Q73" s="38">
        <f>COUNTIF(Q$12:Q$67, "B.302")</f>
        <v>28</v>
      </c>
    </row>
    <row r="74" spans="1:18" s="34" customFormat="1" x14ac:dyDescent="0.25">
      <c r="B74" s="97"/>
      <c r="C74" s="58"/>
      <c r="D74" s="58"/>
      <c r="E74" s="41"/>
      <c r="F74" s="55"/>
      <c r="G74" s="55"/>
      <c r="H74" s="44"/>
      <c r="I74" s="40"/>
      <c r="J74" s="40"/>
      <c r="K74" s="43"/>
      <c r="L74" s="40"/>
      <c r="M74" s="40"/>
      <c r="N74" s="81"/>
      <c r="O74" s="70"/>
      <c r="P74" s="38" t="s">
        <v>45</v>
      </c>
      <c r="Q74" s="38">
        <f>COUNTIF(Q$12:Q$67, "B.401")</f>
        <v>0</v>
      </c>
    </row>
    <row r="75" spans="1:18" s="34" customFormat="1" x14ac:dyDescent="0.25">
      <c r="B75" s="97"/>
      <c r="C75" s="58"/>
      <c r="D75" s="58"/>
      <c r="E75" s="41"/>
      <c r="F75" s="55"/>
      <c r="G75" s="55"/>
      <c r="H75" s="44"/>
      <c r="I75" s="40"/>
      <c r="J75" s="40"/>
      <c r="K75" s="43"/>
      <c r="L75" s="40"/>
      <c r="M75" s="40"/>
      <c r="N75" s="81"/>
      <c r="O75" s="70"/>
      <c r="P75" s="38" t="s">
        <v>42</v>
      </c>
      <c r="Q75" s="38">
        <f>COUNTIF(Q$12:Q$67, "B.402")</f>
        <v>0</v>
      </c>
    </row>
    <row r="76" spans="1:18" s="34" customFormat="1" x14ac:dyDescent="0.25">
      <c r="B76" s="97"/>
      <c r="C76" s="58"/>
      <c r="D76" s="58"/>
      <c r="E76" s="41"/>
      <c r="F76" s="55"/>
      <c r="G76" s="55"/>
      <c r="H76" s="44"/>
      <c r="I76" s="40"/>
      <c r="J76" s="40"/>
      <c r="K76" s="43"/>
      <c r="L76" s="40"/>
      <c r="M76" s="40"/>
      <c r="N76" s="81"/>
      <c r="O76" s="70"/>
      <c r="P76" s="38" t="s">
        <v>46</v>
      </c>
      <c r="Q76" s="38">
        <f>COUNTIF(Q$12:Q$67, "B.403")</f>
        <v>0</v>
      </c>
    </row>
    <row r="77" spans="1:18" s="34" customFormat="1" x14ac:dyDescent="0.25">
      <c r="B77" s="97"/>
      <c r="C77" s="58"/>
      <c r="D77" s="58"/>
      <c r="E77" s="41"/>
      <c r="F77" s="55"/>
      <c r="G77" s="55"/>
      <c r="H77" s="44"/>
      <c r="I77" s="40"/>
      <c r="J77" s="40"/>
      <c r="K77" s="43"/>
      <c r="L77" s="40"/>
      <c r="M77" s="40"/>
      <c r="N77" s="81"/>
      <c r="O77" s="70"/>
      <c r="P77" s="38" t="s">
        <v>85</v>
      </c>
      <c r="Q77" s="38">
        <f>COUNTIF(Q$12:Q$67, "C.201")</f>
        <v>0</v>
      </c>
    </row>
    <row r="78" spans="1:18" s="34" customFormat="1" x14ac:dyDescent="0.25">
      <c r="B78" s="97"/>
      <c r="C78" s="58"/>
      <c r="D78" s="58"/>
      <c r="E78" s="41"/>
      <c r="F78" s="55"/>
      <c r="G78" s="55"/>
      <c r="H78" s="44"/>
      <c r="I78" s="40"/>
      <c r="J78" s="40"/>
      <c r="K78" s="43"/>
      <c r="L78" s="40"/>
      <c r="M78" s="40"/>
      <c r="N78" s="81"/>
      <c r="O78" s="71"/>
      <c r="P78" s="45" t="s">
        <v>47</v>
      </c>
      <c r="Q78" s="35">
        <f>SUM(Q70:Q77)</f>
        <v>56</v>
      </c>
    </row>
  </sheetData>
  <sortState ref="A12:S203">
    <sortCondition ref="D12:D203"/>
    <sortCondition ref="C12:C203"/>
  </sortState>
  <mergeCells count="12">
    <mergeCell ref="A69:D69"/>
    <mergeCell ref="C9:D9"/>
    <mergeCell ref="A5:C5"/>
    <mergeCell ref="A6:C6"/>
    <mergeCell ref="D6:H6"/>
    <mergeCell ref="A7:C7"/>
    <mergeCell ref="A8:D8"/>
    <mergeCell ref="A1:R1"/>
    <mergeCell ref="A2:R2"/>
    <mergeCell ref="A3:C3"/>
    <mergeCell ref="D3:J3"/>
    <mergeCell ref="A4:C4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zoomScale="55" zoomScaleNormal="55" workbookViewId="0">
      <selection activeCell="K3" sqref="K1:K1048576"/>
    </sheetView>
  </sheetViews>
  <sheetFormatPr defaultColWidth="9.140625" defaultRowHeight="15.75" x14ac:dyDescent="0.25"/>
  <cols>
    <col min="1" max="1" width="7.5703125" style="34" customWidth="1"/>
    <col min="2" max="2" width="7.28515625" style="97" customWidth="1"/>
    <col min="3" max="3" width="24.42578125" style="57" bestFit="1" customWidth="1"/>
    <col min="4" max="4" width="12.5703125" style="57" customWidth="1"/>
    <col min="5" max="5" width="13.7109375" style="36" bestFit="1" customWidth="1"/>
    <col min="6" max="6" width="7.28515625" style="53" bestFit="1" customWidth="1"/>
    <col min="7" max="7" width="8.5703125" style="53" bestFit="1" customWidth="1"/>
    <col min="8" max="8" width="6.85546875" style="37" bestFit="1" customWidth="1"/>
    <col min="9" max="9" width="18.140625" style="40" customWidth="1"/>
    <col min="10" max="10" width="17.7109375" style="40" customWidth="1"/>
    <col min="11" max="11" width="42.28515625" style="39" bestFit="1" customWidth="1"/>
    <col min="12" max="12" width="22.42578125" style="40" customWidth="1"/>
    <col min="13" max="13" width="13.85546875" style="40" customWidth="1"/>
    <col min="14" max="14" width="13.85546875" style="81" bestFit="1" customWidth="1"/>
    <col min="15" max="15" width="20.5703125" style="40" bestFit="1" customWidth="1"/>
    <col min="16" max="16" width="15.7109375" style="38" bestFit="1" customWidth="1"/>
    <col min="17" max="17" width="20" style="38" bestFit="1" customWidth="1"/>
    <col min="18" max="18" width="45.85546875" style="2" bestFit="1" customWidth="1"/>
    <col min="19" max="16384" width="9.140625" style="2"/>
  </cols>
  <sheetData>
    <row r="1" spans="1:18" x14ac:dyDescent="0.25">
      <c r="A1" s="144" t="s">
        <v>136</v>
      </c>
      <c r="B1" s="144"/>
      <c r="C1" s="144"/>
      <c r="D1" s="144"/>
      <c r="E1" s="144"/>
      <c r="F1" s="145"/>
      <c r="G1" s="145"/>
      <c r="H1" s="145"/>
      <c r="I1" s="144"/>
      <c r="J1" s="144"/>
      <c r="K1" s="144"/>
      <c r="L1" s="144"/>
      <c r="M1" s="144"/>
      <c r="N1" s="144"/>
      <c r="O1" s="144"/>
      <c r="P1" s="144"/>
      <c r="Q1" s="144"/>
      <c r="R1" s="144"/>
    </row>
    <row r="2" spans="1:18" s="3" customFormat="1" x14ac:dyDescent="0.25">
      <c r="A2" s="146" t="s">
        <v>0</v>
      </c>
      <c r="B2" s="146"/>
      <c r="C2" s="146"/>
      <c r="D2" s="146"/>
      <c r="E2" s="146"/>
      <c r="F2" s="147"/>
      <c r="G2" s="147"/>
      <c r="H2" s="147"/>
      <c r="I2" s="146"/>
      <c r="J2" s="146"/>
      <c r="K2" s="146"/>
      <c r="L2" s="146"/>
      <c r="M2" s="146"/>
      <c r="N2" s="146"/>
      <c r="O2" s="146"/>
      <c r="P2" s="146"/>
      <c r="Q2" s="146"/>
      <c r="R2" s="146"/>
    </row>
    <row r="3" spans="1:18" s="3" customFormat="1" x14ac:dyDescent="0.25">
      <c r="A3" s="148" t="s">
        <v>1</v>
      </c>
      <c r="B3" s="148"/>
      <c r="C3" s="148"/>
      <c r="D3" s="149" t="s">
        <v>2</v>
      </c>
      <c r="E3" s="149"/>
      <c r="F3" s="150"/>
      <c r="G3" s="150"/>
      <c r="H3" s="150"/>
      <c r="I3" s="149"/>
      <c r="J3" s="149"/>
      <c r="K3" s="4"/>
      <c r="L3" s="5"/>
      <c r="M3" s="5"/>
      <c r="N3" s="77"/>
      <c r="O3" s="18"/>
      <c r="P3" s="6"/>
      <c r="Q3" s="6"/>
    </row>
    <row r="4" spans="1:18" s="3" customFormat="1" x14ac:dyDescent="0.25">
      <c r="A4" s="148" t="s">
        <v>3</v>
      </c>
      <c r="B4" s="148"/>
      <c r="C4" s="148"/>
      <c r="D4" s="56" t="s">
        <v>4</v>
      </c>
      <c r="E4" s="7"/>
      <c r="F4" s="46"/>
      <c r="G4" s="46"/>
      <c r="H4" s="128"/>
      <c r="I4" s="10"/>
      <c r="J4" s="10"/>
      <c r="K4" s="4"/>
      <c r="L4" s="5"/>
      <c r="M4" s="5"/>
      <c r="N4" s="77"/>
      <c r="O4" s="18"/>
      <c r="P4" s="6"/>
      <c r="Q4" s="6"/>
    </row>
    <row r="5" spans="1:18" s="3" customFormat="1" x14ac:dyDescent="0.25">
      <c r="A5" s="148" t="s">
        <v>5</v>
      </c>
      <c r="B5" s="148"/>
      <c r="C5" s="148"/>
      <c r="D5" s="56" t="s">
        <v>6</v>
      </c>
      <c r="E5" s="8"/>
      <c r="F5" s="47"/>
      <c r="G5" s="47"/>
      <c r="H5" s="129"/>
      <c r="I5" s="10"/>
      <c r="J5" s="10"/>
      <c r="K5" s="9"/>
      <c r="L5" s="10"/>
      <c r="M5" s="10"/>
      <c r="N5" s="78"/>
      <c r="O5" s="18"/>
      <c r="P5" s="6"/>
      <c r="Q5" s="6"/>
    </row>
    <row r="6" spans="1:18" s="3" customFormat="1" x14ac:dyDescent="0.25">
      <c r="A6" s="148" t="s">
        <v>7</v>
      </c>
      <c r="B6" s="148"/>
      <c r="C6" s="148"/>
      <c r="D6" s="154" t="s">
        <v>8</v>
      </c>
      <c r="E6" s="154"/>
      <c r="F6" s="155"/>
      <c r="G6" s="155"/>
      <c r="H6" s="155"/>
      <c r="I6" s="65"/>
      <c r="J6" s="65"/>
      <c r="K6" s="11"/>
      <c r="L6" s="12"/>
      <c r="M6" s="12"/>
      <c r="N6" s="78"/>
      <c r="O6" s="18"/>
      <c r="P6" s="6"/>
      <c r="Q6" s="6"/>
    </row>
    <row r="7" spans="1:18" s="3" customFormat="1" x14ac:dyDescent="0.25">
      <c r="A7" s="148" t="s">
        <v>9</v>
      </c>
      <c r="B7" s="148"/>
      <c r="C7" s="148"/>
      <c r="D7" s="56" t="s">
        <v>10</v>
      </c>
      <c r="E7" s="13"/>
      <c r="F7" s="48"/>
      <c r="G7" s="49"/>
      <c r="H7" s="14"/>
      <c r="I7" s="27"/>
      <c r="J7" s="27"/>
      <c r="K7" s="11" t="s">
        <v>11</v>
      </c>
      <c r="L7" s="12"/>
      <c r="M7" s="12"/>
      <c r="N7" s="78"/>
      <c r="O7" s="18" t="s">
        <v>64</v>
      </c>
      <c r="P7" s="6"/>
      <c r="Q7" s="6"/>
    </row>
    <row r="8" spans="1:18" s="3" customFormat="1" x14ac:dyDescent="0.25">
      <c r="A8" s="156" t="s">
        <v>12</v>
      </c>
      <c r="B8" s="156"/>
      <c r="C8" s="156"/>
      <c r="D8" s="156"/>
      <c r="E8" s="16"/>
      <c r="F8" s="50"/>
      <c r="G8" s="50"/>
      <c r="H8" s="17"/>
      <c r="I8" s="66"/>
      <c r="J8" s="66"/>
      <c r="K8" s="11"/>
      <c r="L8" s="18"/>
      <c r="M8" s="18"/>
      <c r="N8" s="78"/>
      <c r="O8" s="12"/>
      <c r="P8" s="6"/>
      <c r="Q8" s="6"/>
    </row>
    <row r="9" spans="1:18" s="22" customFormat="1" ht="63" x14ac:dyDescent="0.25">
      <c r="A9" s="19" t="s">
        <v>69</v>
      </c>
      <c r="B9" s="95" t="s">
        <v>13</v>
      </c>
      <c r="C9" s="152" t="s">
        <v>14</v>
      </c>
      <c r="D9" s="153"/>
      <c r="E9" s="20" t="s">
        <v>15</v>
      </c>
      <c r="F9" s="51" t="s">
        <v>16</v>
      </c>
      <c r="G9" s="51" t="s">
        <v>17</v>
      </c>
      <c r="H9" s="21" t="s">
        <v>18</v>
      </c>
      <c r="I9" s="59" t="s">
        <v>63</v>
      </c>
      <c r="J9" s="59" t="s">
        <v>78</v>
      </c>
      <c r="K9" s="19" t="s">
        <v>19</v>
      </c>
      <c r="L9" s="1" t="s">
        <v>67</v>
      </c>
      <c r="M9" s="19" t="s">
        <v>71</v>
      </c>
      <c r="N9" s="79" t="s">
        <v>80</v>
      </c>
      <c r="O9" s="73" t="s">
        <v>65</v>
      </c>
      <c r="P9" s="73" t="s">
        <v>66</v>
      </c>
      <c r="Q9" s="76" t="s">
        <v>72</v>
      </c>
      <c r="R9" s="19" t="s">
        <v>20</v>
      </c>
    </row>
    <row r="10" spans="1:18" s="15" customFormat="1" x14ac:dyDescent="0.25">
      <c r="A10" s="23"/>
      <c r="B10" s="96"/>
      <c r="C10" s="83"/>
      <c r="D10" s="84"/>
      <c r="E10" s="24"/>
      <c r="F10" s="52"/>
      <c r="G10" s="52"/>
      <c r="H10" s="25"/>
      <c r="I10" s="62"/>
      <c r="J10" s="62"/>
      <c r="K10" s="23"/>
      <c r="L10" s="72"/>
      <c r="M10" s="26"/>
      <c r="N10" s="80"/>
      <c r="O10" s="74"/>
      <c r="P10" s="75"/>
      <c r="Q10" s="75"/>
      <c r="R10" s="28"/>
    </row>
    <row r="11" spans="1:18" s="127" customFormat="1" x14ac:dyDescent="0.25">
      <c r="A11" s="29" t="s">
        <v>21</v>
      </c>
      <c r="B11" s="118" t="s">
        <v>22</v>
      </c>
      <c r="C11" s="140" t="s">
        <v>23</v>
      </c>
      <c r="D11" s="141" t="s">
        <v>24</v>
      </c>
      <c r="E11" s="29" t="s">
        <v>25</v>
      </c>
      <c r="F11" s="29" t="s">
        <v>26</v>
      </c>
      <c r="G11" s="29" t="s">
        <v>27</v>
      </c>
      <c r="H11" s="29" t="s">
        <v>28</v>
      </c>
      <c r="I11" s="119" t="s">
        <v>29</v>
      </c>
      <c r="J11" s="119" t="s">
        <v>30</v>
      </c>
      <c r="K11" s="29" t="s">
        <v>31</v>
      </c>
      <c r="L11" s="122" t="s">
        <v>32</v>
      </c>
      <c r="M11" s="29" t="s">
        <v>33</v>
      </c>
      <c r="N11" s="29" t="s">
        <v>34</v>
      </c>
      <c r="O11" s="122" t="s">
        <v>35</v>
      </c>
      <c r="P11" s="122" t="s">
        <v>36</v>
      </c>
      <c r="Q11" s="122" t="s">
        <v>37</v>
      </c>
      <c r="R11" s="29" t="s">
        <v>38</v>
      </c>
    </row>
    <row r="12" spans="1:18" s="94" customFormat="1" x14ac:dyDescent="0.25">
      <c r="A12" s="30">
        <v>1</v>
      </c>
      <c r="B12" s="130">
        <v>1</v>
      </c>
      <c r="C12" s="131" t="s">
        <v>169</v>
      </c>
      <c r="D12" s="132" t="s">
        <v>170</v>
      </c>
      <c r="E12" s="133">
        <v>36905</v>
      </c>
      <c r="F12" s="63">
        <f t="shared" ref="F12:F43" si="0">DAY(E12)</f>
        <v>14</v>
      </c>
      <c r="G12" s="63">
        <f t="shared" ref="G12:G43" si="1">MONTH(E12)</f>
        <v>1</v>
      </c>
      <c r="H12" s="30">
        <f t="shared" ref="H12:H43" si="2">YEAR(E12)</f>
        <v>2001</v>
      </c>
      <c r="I12" s="139" t="s">
        <v>247</v>
      </c>
      <c r="J12" s="139" t="s">
        <v>248</v>
      </c>
      <c r="K12" s="134" t="s">
        <v>60</v>
      </c>
      <c r="L12" s="138" t="s">
        <v>314</v>
      </c>
      <c r="M12" s="134" t="s">
        <v>86</v>
      </c>
      <c r="N12" s="98">
        <v>45514</v>
      </c>
      <c r="O12" s="100" t="s">
        <v>92</v>
      </c>
      <c r="P12" s="100" t="s">
        <v>70</v>
      </c>
      <c r="Q12" s="100" t="s">
        <v>41</v>
      </c>
      <c r="R12" s="135"/>
    </row>
    <row r="13" spans="1:18" s="94" customFormat="1" x14ac:dyDescent="0.25">
      <c r="A13" s="30">
        <v>2</v>
      </c>
      <c r="B13" s="105">
        <v>2</v>
      </c>
      <c r="C13" s="90" t="s">
        <v>188</v>
      </c>
      <c r="D13" s="91" t="s">
        <v>189</v>
      </c>
      <c r="E13" s="116">
        <v>37733</v>
      </c>
      <c r="F13" s="63">
        <f t="shared" si="0"/>
        <v>22</v>
      </c>
      <c r="G13" s="63">
        <f t="shared" si="1"/>
        <v>4</v>
      </c>
      <c r="H13" s="30">
        <f t="shared" si="2"/>
        <v>2003</v>
      </c>
      <c r="I13" s="120" t="s">
        <v>272</v>
      </c>
      <c r="J13" s="120" t="s">
        <v>273</v>
      </c>
      <c r="K13" s="135" t="s">
        <v>60</v>
      </c>
      <c r="L13" s="123" t="s">
        <v>323</v>
      </c>
      <c r="M13" s="90" t="s">
        <v>309</v>
      </c>
      <c r="N13" s="98">
        <v>45514</v>
      </c>
      <c r="O13" s="100" t="s">
        <v>92</v>
      </c>
      <c r="P13" s="100" t="s">
        <v>70</v>
      </c>
      <c r="Q13" s="101" t="s">
        <v>39</v>
      </c>
      <c r="R13" s="135"/>
    </row>
    <row r="14" spans="1:18" s="94" customFormat="1" x14ac:dyDescent="0.25">
      <c r="A14" s="30">
        <v>3</v>
      </c>
      <c r="B14" s="105">
        <v>3</v>
      </c>
      <c r="C14" s="90" t="s">
        <v>184</v>
      </c>
      <c r="D14" s="91" t="s">
        <v>185</v>
      </c>
      <c r="E14" s="116">
        <v>34244</v>
      </c>
      <c r="F14" s="63">
        <f t="shared" si="0"/>
        <v>2</v>
      </c>
      <c r="G14" s="63">
        <f t="shared" si="1"/>
        <v>10</v>
      </c>
      <c r="H14" s="30">
        <f t="shared" si="2"/>
        <v>1993</v>
      </c>
      <c r="I14" s="120" t="s">
        <v>267</v>
      </c>
      <c r="J14" s="120" t="s">
        <v>268</v>
      </c>
      <c r="K14" s="135" t="s">
        <v>269</v>
      </c>
      <c r="L14" s="123" t="s">
        <v>319</v>
      </c>
      <c r="M14" s="90" t="s">
        <v>320</v>
      </c>
      <c r="N14" s="98">
        <v>45514</v>
      </c>
      <c r="O14" s="100" t="s">
        <v>92</v>
      </c>
      <c r="P14" s="100" t="s">
        <v>70</v>
      </c>
      <c r="Q14" s="101" t="s">
        <v>39</v>
      </c>
      <c r="R14" s="135"/>
    </row>
    <row r="15" spans="1:18" s="94" customFormat="1" x14ac:dyDescent="0.25">
      <c r="A15" s="30">
        <v>4</v>
      </c>
      <c r="B15" s="105">
        <v>4</v>
      </c>
      <c r="C15" s="90" t="s">
        <v>117</v>
      </c>
      <c r="D15" s="91" t="s">
        <v>56</v>
      </c>
      <c r="E15" s="116">
        <v>37614</v>
      </c>
      <c r="F15" s="63">
        <f t="shared" si="0"/>
        <v>24</v>
      </c>
      <c r="G15" s="63">
        <f t="shared" si="1"/>
        <v>12</v>
      </c>
      <c r="H15" s="30">
        <f t="shared" si="2"/>
        <v>2002</v>
      </c>
      <c r="I15" s="120" t="s">
        <v>116</v>
      </c>
      <c r="J15" s="120" t="s">
        <v>129</v>
      </c>
      <c r="K15" s="135" t="s">
        <v>59</v>
      </c>
      <c r="L15" s="123" t="s">
        <v>77</v>
      </c>
      <c r="M15" s="90" t="s">
        <v>87</v>
      </c>
      <c r="N15" s="98">
        <v>45514</v>
      </c>
      <c r="O15" s="100" t="s">
        <v>92</v>
      </c>
      <c r="P15" s="100" t="s">
        <v>70</v>
      </c>
      <c r="Q15" s="101" t="s">
        <v>39</v>
      </c>
      <c r="R15" s="135"/>
    </row>
    <row r="16" spans="1:18" s="94" customFormat="1" x14ac:dyDescent="0.25">
      <c r="A16" s="30">
        <v>5</v>
      </c>
      <c r="B16" s="105">
        <v>5</v>
      </c>
      <c r="C16" s="90" t="s">
        <v>198</v>
      </c>
      <c r="D16" s="91" t="s">
        <v>58</v>
      </c>
      <c r="E16" s="116">
        <v>37318</v>
      </c>
      <c r="F16" s="63">
        <f t="shared" si="0"/>
        <v>3</v>
      </c>
      <c r="G16" s="63">
        <f t="shared" si="1"/>
        <v>3</v>
      </c>
      <c r="H16" s="30">
        <f t="shared" si="2"/>
        <v>2002</v>
      </c>
      <c r="I16" s="120" t="s">
        <v>288</v>
      </c>
      <c r="J16" s="120" t="s">
        <v>289</v>
      </c>
      <c r="K16" s="135" t="s">
        <v>60</v>
      </c>
      <c r="L16" s="123" t="s">
        <v>82</v>
      </c>
      <c r="M16" s="90" t="s">
        <v>87</v>
      </c>
      <c r="N16" s="98">
        <v>45514</v>
      </c>
      <c r="O16" s="100" t="s">
        <v>92</v>
      </c>
      <c r="P16" s="100" t="s">
        <v>70</v>
      </c>
      <c r="Q16" s="101" t="s">
        <v>39</v>
      </c>
      <c r="R16" s="135"/>
    </row>
    <row r="17" spans="1:18" s="94" customFormat="1" x14ac:dyDescent="0.25">
      <c r="A17" s="30">
        <v>6</v>
      </c>
      <c r="B17" s="105">
        <v>6</v>
      </c>
      <c r="C17" s="90" t="s">
        <v>105</v>
      </c>
      <c r="D17" s="91" t="s">
        <v>192</v>
      </c>
      <c r="E17" s="116">
        <v>36877</v>
      </c>
      <c r="F17" s="63">
        <f t="shared" si="0"/>
        <v>17</v>
      </c>
      <c r="G17" s="63">
        <f t="shared" si="1"/>
        <v>12</v>
      </c>
      <c r="H17" s="30">
        <f t="shared" si="2"/>
        <v>2000</v>
      </c>
      <c r="I17" s="120" t="s">
        <v>278</v>
      </c>
      <c r="J17" s="120" t="s">
        <v>279</v>
      </c>
      <c r="K17" s="135" t="s">
        <v>60</v>
      </c>
      <c r="L17" s="123" t="s">
        <v>82</v>
      </c>
      <c r="M17" s="90" t="s">
        <v>87</v>
      </c>
      <c r="N17" s="98">
        <v>45514</v>
      </c>
      <c r="O17" s="100" t="s">
        <v>92</v>
      </c>
      <c r="P17" s="100" t="s">
        <v>70</v>
      </c>
      <c r="Q17" s="101" t="s">
        <v>39</v>
      </c>
      <c r="R17" s="135"/>
    </row>
    <row r="18" spans="1:18" s="31" customFormat="1" x14ac:dyDescent="0.25">
      <c r="A18" s="30">
        <v>7</v>
      </c>
      <c r="B18" s="105">
        <v>7</v>
      </c>
      <c r="C18" s="90" t="s">
        <v>199</v>
      </c>
      <c r="D18" s="91" t="s">
        <v>61</v>
      </c>
      <c r="E18" s="116">
        <v>36918</v>
      </c>
      <c r="F18" s="63">
        <f t="shared" si="0"/>
        <v>27</v>
      </c>
      <c r="G18" s="63">
        <f t="shared" si="1"/>
        <v>1</v>
      </c>
      <c r="H18" s="30">
        <f t="shared" si="2"/>
        <v>2001</v>
      </c>
      <c r="I18" s="120" t="s">
        <v>290</v>
      </c>
      <c r="J18" s="120" t="s">
        <v>291</v>
      </c>
      <c r="K18" s="135" t="s">
        <v>81</v>
      </c>
      <c r="L18" s="123" t="s">
        <v>326</v>
      </c>
      <c r="M18" s="90" t="s">
        <v>88</v>
      </c>
      <c r="N18" s="98">
        <v>45514</v>
      </c>
      <c r="O18" s="100" t="s">
        <v>92</v>
      </c>
      <c r="P18" s="100" t="s">
        <v>70</v>
      </c>
      <c r="Q18" s="101" t="s">
        <v>39</v>
      </c>
      <c r="R18" s="135"/>
    </row>
    <row r="19" spans="1:18" s="32" customFormat="1" x14ac:dyDescent="0.25">
      <c r="A19" s="30">
        <v>8</v>
      </c>
      <c r="B19" s="105">
        <v>8</v>
      </c>
      <c r="C19" s="90" t="s">
        <v>209</v>
      </c>
      <c r="D19" s="91" t="s">
        <v>93</v>
      </c>
      <c r="E19" s="116">
        <v>37050</v>
      </c>
      <c r="F19" s="63">
        <f t="shared" si="0"/>
        <v>8</v>
      </c>
      <c r="G19" s="63">
        <f t="shared" si="1"/>
        <v>6</v>
      </c>
      <c r="H19" s="30">
        <f t="shared" si="2"/>
        <v>2001</v>
      </c>
      <c r="I19" s="120" t="s">
        <v>302</v>
      </c>
      <c r="J19" s="120" t="s">
        <v>303</v>
      </c>
      <c r="K19" s="135" t="s">
        <v>81</v>
      </c>
      <c r="L19" s="123" t="s">
        <v>326</v>
      </c>
      <c r="M19" s="90" t="s">
        <v>88</v>
      </c>
      <c r="N19" s="98">
        <v>45514</v>
      </c>
      <c r="O19" s="100" t="s">
        <v>92</v>
      </c>
      <c r="P19" s="100" t="s">
        <v>70</v>
      </c>
      <c r="Q19" s="101" t="s">
        <v>39</v>
      </c>
      <c r="R19" s="135"/>
    </row>
    <row r="20" spans="1:18" s="32" customFormat="1" x14ac:dyDescent="0.25">
      <c r="A20" s="30">
        <v>9</v>
      </c>
      <c r="B20" s="105">
        <v>9</v>
      </c>
      <c r="C20" s="90" t="s">
        <v>182</v>
      </c>
      <c r="D20" s="91" t="s">
        <v>183</v>
      </c>
      <c r="E20" s="116">
        <v>36811</v>
      </c>
      <c r="F20" s="63">
        <f t="shared" si="0"/>
        <v>12</v>
      </c>
      <c r="G20" s="63">
        <f t="shared" si="1"/>
        <v>10</v>
      </c>
      <c r="H20" s="30">
        <f t="shared" si="2"/>
        <v>2000</v>
      </c>
      <c r="I20" s="120" t="s">
        <v>265</v>
      </c>
      <c r="J20" s="120" t="s">
        <v>266</v>
      </c>
      <c r="K20" s="135" t="s">
        <v>52</v>
      </c>
      <c r="L20" s="123" t="s">
        <v>318</v>
      </c>
      <c r="M20" s="90" t="s">
        <v>96</v>
      </c>
      <c r="N20" s="98">
        <v>45514</v>
      </c>
      <c r="O20" s="100" t="s">
        <v>92</v>
      </c>
      <c r="P20" s="100" t="s">
        <v>70</v>
      </c>
      <c r="Q20" s="101" t="s">
        <v>39</v>
      </c>
      <c r="R20" s="135"/>
    </row>
    <row r="21" spans="1:18" s="31" customFormat="1" x14ac:dyDescent="0.25">
      <c r="A21" s="30">
        <v>10</v>
      </c>
      <c r="B21" s="105">
        <v>10</v>
      </c>
      <c r="C21" s="90" t="s">
        <v>194</v>
      </c>
      <c r="D21" s="91" t="s">
        <v>195</v>
      </c>
      <c r="E21" s="116">
        <v>36980</v>
      </c>
      <c r="F21" s="63">
        <f t="shared" si="0"/>
        <v>30</v>
      </c>
      <c r="G21" s="63">
        <f t="shared" si="1"/>
        <v>3</v>
      </c>
      <c r="H21" s="30">
        <f t="shared" si="2"/>
        <v>2001</v>
      </c>
      <c r="I21" s="120" t="s">
        <v>282</v>
      </c>
      <c r="J21" s="120" t="s">
        <v>283</v>
      </c>
      <c r="K21" s="135" t="s">
        <v>52</v>
      </c>
      <c r="L21" s="123" t="s">
        <v>134</v>
      </c>
      <c r="M21" s="90" t="s">
        <v>86</v>
      </c>
      <c r="N21" s="98">
        <v>45514</v>
      </c>
      <c r="O21" s="100" t="s">
        <v>92</v>
      </c>
      <c r="P21" s="100" t="s">
        <v>70</v>
      </c>
      <c r="Q21" s="101" t="s">
        <v>39</v>
      </c>
      <c r="R21" s="135"/>
    </row>
    <row r="22" spans="1:18" s="31" customFormat="1" x14ac:dyDescent="0.25">
      <c r="A22" s="30">
        <v>11</v>
      </c>
      <c r="B22" s="105">
        <v>11</v>
      </c>
      <c r="C22" s="90" t="s">
        <v>154</v>
      </c>
      <c r="D22" s="91" t="s">
        <v>83</v>
      </c>
      <c r="E22" s="116">
        <v>37052</v>
      </c>
      <c r="F22" s="63">
        <f t="shared" si="0"/>
        <v>10</v>
      </c>
      <c r="G22" s="63">
        <f t="shared" si="1"/>
        <v>6</v>
      </c>
      <c r="H22" s="30">
        <f t="shared" si="2"/>
        <v>2001</v>
      </c>
      <c r="I22" s="120" t="s">
        <v>230</v>
      </c>
      <c r="J22" s="120" t="s">
        <v>231</v>
      </c>
      <c r="K22" s="135" t="s">
        <v>81</v>
      </c>
      <c r="L22" s="123" t="s">
        <v>90</v>
      </c>
      <c r="M22" s="90" t="s">
        <v>88</v>
      </c>
      <c r="N22" s="98">
        <v>45514</v>
      </c>
      <c r="O22" s="100" t="s">
        <v>92</v>
      </c>
      <c r="P22" s="100" t="s">
        <v>70</v>
      </c>
      <c r="Q22" s="100" t="s">
        <v>41</v>
      </c>
      <c r="R22" s="135"/>
    </row>
    <row r="23" spans="1:18" s="31" customFormat="1" x14ac:dyDescent="0.25">
      <c r="A23" s="30">
        <v>12</v>
      </c>
      <c r="B23" s="105">
        <v>12</v>
      </c>
      <c r="C23" s="90" t="s">
        <v>202</v>
      </c>
      <c r="D23" s="91" t="s">
        <v>203</v>
      </c>
      <c r="E23" s="116">
        <v>37099</v>
      </c>
      <c r="F23" s="63">
        <f t="shared" si="0"/>
        <v>27</v>
      </c>
      <c r="G23" s="63">
        <f t="shared" si="1"/>
        <v>7</v>
      </c>
      <c r="H23" s="30">
        <f t="shared" si="2"/>
        <v>2001</v>
      </c>
      <c r="I23" s="120" t="s">
        <v>294</v>
      </c>
      <c r="J23" s="120" t="s">
        <v>295</v>
      </c>
      <c r="K23" s="135" t="s">
        <v>59</v>
      </c>
      <c r="L23" s="123" t="s">
        <v>327</v>
      </c>
      <c r="M23" s="90" t="s">
        <v>86</v>
      </c>
      <c r="N23" s="98">
        <v>45514</v>
      </c>
      <c r="O23" s="100" t="s">
        <v>92</v>
      </c>
      <c r="P23" s="100" t="s">
        <v>70</v>
      </c>
      <c r="Q23" s="101" t="s">
        <v>39</v>
      </c>
      <c r="R23" s="135"/>
    </row>
    <row r="24" spans="1:18" s="31" customFormat="1" x14ac:dyDescent="0.25">
      <c r="A24" s="30">
        <v>13</v>
      </c>
      <c r="B24" s="105">
        <v>13</v>
      </c>
      <c r="C24" s="90" t="s">
        <v>171</v>
      </c>
      <c r="D24" s="91" t="s">
        <v>75</v>
      </c>
      <c r="E24" s="116">
        <v>37865</v>
      </c>
      <c r="F24" s="63">
        <f t="shared" si="0"/>
        <v>1</v>
      </c>
      <c r="G24" s="63">
        <f t="shared" si="1"/>
        <v>9</v>
      </c>
      <c r="H24" s="30">
        <f t="shared" si="2"/>
        <v>2003</v>
      </c>
      <c r="I24" s="120" t="s">
        <v>249</v>
      </c>
      <c r="J24" s="120" t="s">
        <v>250</v>
      </c>
      <c r="K24" s="135" t="s">
        <v>48</v>
      </c>
      <c r="L24" s="123" t="s">
        <v>315</v>
      </c>
      <c r="M24" s="90" t="s">
        <v>309</v>
      </c>
      <c r="N24" s="98">
        <v>45514</v>
      </c>
      <c r="O24" s="100" t="s">
        <v>92</v>
      </c>
      <c r="P24" s="100" t="s">
        <v>70</v>
      </c>
      <c r="Q24" s="100" t="s">
        <v>41</v>
      </c>
      <c r="R24" s="135"/>
    </row>
    <row r="25" spans="1:18" s="32" customFormat="1" x14ac:dyDescent="0.25">
      <c r="A25" s="30">
        <v>14</v>
      </c>
      <c r="B25" s="105">
        <v>14</v>
      </c>
      <c r="C25" s="90" t="s">
        <v>140</v>
      </c>
      <c r="D25" s="91" t="s">
        <v>50</v>
      </c>
      <c r="E25" s="116">
        <v>37598</v>
      </c>
      <c r="F25" s="63">
        <f t="shared" si="0"/>
        <v>8</v>
      </c>
      <c r="G25" s="63">
        <f t="shared" si="1"/>
        <v>12</v>
      </c>
      <c r="H25" s="30">
        <f t="shared" si="2"/>
        <v>2002</v>
      </c>
      <c r="I25" s="120" t="s">
        <v>214</v>
      </c>
      <c r="J25" s="120" t="s">
        <v>215</v>
      </c>
      <c r="K25" s="135" t="s">
        <v>59</v>
      </c>
      <c r="L25" s="123" t="s">
        <v>77</v>
      </c>
      <c r="M25" s="90" t="s">
        <v>87</v>
      </c>
      <c r="N25" s="98">
        <v>45514</v>
      </c>
      <c r="O25" s="100" t="s">
        <v>92</v>
      </c>
      <c r="P25" s="100" t="s">
        <v>70</v>
      </c>
      <c r="Q25" s="100" t="s">
        <v>41</v>
      </c>
      <c r="R25" s="135"/>
    </row>
    <row r="26" spans="1:18" s="32" customFormat="1" x14ac:dyDescent="0.25">
      <c r="A26" s="30">
        <v>15</v>
      </c>
      <c r="B26" s="105">
        <v>15</v>
      </c>
      <c r="C26" s="90" t="s">
        <v>179</v>
      </c>
      <c r="D26" s="91" t="s">
        <v>178</v>
      </c>
      <c r="E26" s="116">
        <v>36796</v>
      </c>
      <c r="F26" s="63">
        <f t="shared" si="0"/>
        <v>27</v>
      </c>
      <c r="G26" s="63">
        <f t="shared" si="1"/>
        <v>9</v>
      </c>
      <c r="H26" s="30">
        <f t="shared" si="2"/>
        <v>2000</v>
      </c>
      <c r="I26" s="120" t="s">
        <v>261</v>
      </c>
      <c r="J26" s="120" t="s">
        <v>262</v>
      </c>
      <c r="K26" s="135" t="s">
        <v>52</v>
      </c>
      <c r="L26" s="123" t="s">
        <v>318</v>
      </c>
      <c r="M26" s="90" t="s">
        <v>96</v>
      </c>
      <c r="N26" s="98">
        <v>45514</v>
      </c>
      <c r="O26" s="100" t="s">
        <v>92</v>
      </c>
      <c r="P26" s="100" t="s">
        <v>70</v>
      </c>
      <c r="Q26" s="101" t="s">
        <v>39</v>
      </c>
      <c r="R26" s="135"/>
    </row>
    <row r="27" spans="1:18" s="31" customFormat="1" x14ac:dyDescent="0.25">
      <c r="A27" s="30">
        <v>16</v>
      </c>
      <c r="B27" s="105">
        <v>16</v>
      </c>
      <c r="C27" s="90" t="s">
        <v>107</v>
      </c>
      <c r="D27" s="91" t="s">
        <v>108</v>
      </c>
      <c r="E27" s="116">
        <v>36741</v>
      </c>
      <c r="F27" s="63">
        <f t="shared" si="0"/>
        <v>3</v>
      </c>
      <c r="G27" s="63">
        <f t="shared" si="1"/>
        <v>8</v>
      </c>
      <c r="H27" s="30">
        <f t="shared" si="2"/>
        <v>2000</v>
      </c>
      <c r="I27" s="120" t="s">
        <v>106</v>
      </c>
      <c r="J27" s="120" t="s">
        <v>124</v>
      </c>
      <c r="K27" s="135" t="s">
        <v>48</v>
      </c>
      <c r="L27" s="123" t="s">
        <v>133</v>
      </c>
      <c r="M27" s="90" t="s">
        <v>96</v>
      </c>
      <c r="N27" s="98">
        <v>45514</v>
      </c>
      <c r="O27" s="100" t="s">
        <v>92</v>
      </c>
      <c r="P27" s="100" t="s">
        <v>70</v>
      </c>
      <c r="Q27" s="100" t="s">
        <v>41</v>
      </c>
      <c r="R27" s="135"/>
    </row>
    <row r="28" spans="1:18" s="31" customFormat="1" x14ac:dyDescent="0.25">
      <c r="A28" s="30">
        <v>17</v>
      </c>
      <c r="B28" s="105">
        <v>17</v>
      </c>
      <c r="C28" s="90" t="s">
        <v>138</v>
      </c>
      <c r="D28" s="91" t="s">
        <v>73</v>
      </c>
      <c r="E28" s="116">
        <v>37034</v>
      </c>
      <c r="F28" s="63">
        <f t="shared" si="0"/>
        <v>23</v>
      </c>
      <c r="G28" s="63">
        <f t="shared" si="1"/>
        <v>5</v>
      </c>
      <c r="H28" s="30">
        <f t="shared" si="2"/>
        <v>2001</v>
      </c>
      <c r="I28" s="120" t="s">
        <v>210</v>
      </c>
      <c r="J28" s="120" t="s">
        <v>211</v>
      </c>
      <c r="K28" s="135" t="s">
        <v>81</v>
      </c>
      <c r="L28" s="123" t="s">
        <v>90</v>
      </c>
      <c r="M28" s="90" t="s">
        <v>88</v>
      </c>
      <c r="N28" s="98">
        <v>45514</v>
      </c>
      <c r="O28" s="100" t="s">
        <v>92</v>
      </c>
      <c r="P28" s="100" t="s">
        <v>70</v>
      </c>
      <c r="Q28" s="100" t="s">
        <v>41</v>
      </c>
      <c r="R28" s="135"/>
    </row>
    <row r="29" spans="1:18" s="31" customFormat="1" x14ac:dyDescent="0.25">
      <c r="A29" s="30">
        <v>18</v>
      </c>
      <c r="B29" s="105">
        <v>18</v>
      </c>
      <c r="C29" s="90" t="s">
        <v>139</v>
      </c>
      <c r="D29" s="91" t="s">
        <v>50</v>
      </c>
      <c r="E29" s="116">
        <v>36814</v>
      </c>
      <c r="F29" s="63">
        <f t="shared" si="0"/>
        <v>15</v>
      </c>
      <c r="G29" s="63">
        <f t="shared" si="1"/>
        <v>10</v>
      </c>
      <c r="H29" s="30">
        <f t="shared" si="2"/>
        <v>2000</v>
      </c>
      <c r="I29" s="120" t="s">
        <v>212</v>
      </c>
      <c r="J29" s="120" t="s">
        <v>213</v>
      </c>
      <c r="K29" s="135" t="s">
        <v>52</v>
      </c>
      <c r="L29" s="123" t="s">
        <v>304</v>
      </c>
      <c r="M29" s="90" t="s">
        <v>96</v>
      </c>
      <c r="N29" s="98">
        <v>45514</v>
      </c>
      <c r="O29" s="100" t="s">
        <v>92</v>
      </c>
      <c r="P29" s="100" t="s">
        <v>70</v>
      </c>
      <c r="Q29" s="100" t="s">
        <v>41</v>
      </c>
      <c r="R29" s="135"/>
    </row>
    <row r="30" spans="1:18" s="31" customFormat="1" x14ac:dyDescent="0.25">
      <c r="A30" s="30">
        <v>19</v>
      </c>
      <c r="B30" s="105">
        <v>19</v>
      </c>
      <c r="C30" s="90" t="s">
        <v>177</v>
      </c>
      <c r="D30" s="91" t="s">
        <v>178</v>
      </c>
      <c r="E30" s="116">
        <v>37792</v>
      </c>
      <c r="F30" s="63">
        <f t="shared" si="0"/>
        <v>20</v>
      </c>
      <c r="G30" s="63">
        <f t="shared" si="1"/>
        <v>6</v>
      </c>
      <c r="H30" s="30">
        <f t="shared" si="2"/>
        <v>2003</v>
      </c>
      <c r="I30" s="120" t="s">
        <v>259</v>
      </c>
      <c r="J30" s="120" t="s">
        <v>260</v>
      </c>
      <c r="K30" s="135" t="s">
        <v>51</v>
      </c>
      <c r="L30" s="123" t="s">
        <v>317</v>
      </c>
      <c r="M30" s="90" t="s">
        <v>309</v>
      </c>
      <c r="N30" s="98">
        <v>45514</v>
      </c>
      <c r="O30" s="100" t="s">
        <v>92</v>
      </c>
      <c r="P30" s="100" t="s">
        <v>70</v>
      </c>
      <c r="Q30" s="101" t="s">
        <v>39</v>
      </c>
      <c r="R30" s="135"/>
    </row>
    <row r="31" spans="1:18" s="31" customFormat="1" x14ac:dyDescent="0.25">
      <c r="A31" s="30">
        <v>20</v>
      </c>
      <c r="B31" s="105">
        <v>20</v>
      </c>
      <c r="C31" s="90" t="s">
        <v>206</v>
      </c>
      <c r="D31" s="91" t="s">
        <v>49</v>
      </c>
      <c r="E31" s="116">
        <v>37733</v>
      </c>
      <c r="F31" s="63">
        <f t="shared" si="0"/>
        <v>22</v>
      </c>
      <c r="G31" s="63">
        <f t="shared" si="1"/>
        <v>4</v>
      </c>
      <c r="H31" s="30">
        <f t="shared" si="2"/>
        <v>2003</v>
      </c>
      <c r="I31" s="120" t="s">
        <v>298</v>
      </c>
      <c r="J31" s="120" t="s">
        <v>299</v>
      </c>
      <c r="K31" s="135" t="s">
        <v>52</v>
      </c>
      <c r="L31" s="123" t="s">
        <v>328</v>
      </c>
      <c r="M31" s="90" t="s">
        <v>309</v>
      </c>
      <c r="N31" s="98">
        <v>45514</v>
      </c>
      <c r="O31" s="100" t="s">
        <v>92</v>
      </c>
      <c r="P31" s="100" t="s">
        <v>70</v>
      </c>
      <c r="Q31" s="101" t="s">
        <v>39</v>
      </c>
      <c r="R31" s="135"/>
    </row>
    <row r="32" spans="1:18" s="32" customFormat="1" x14ac:dyDescent="0.25">
      <c r="A32" s="30">
        <v>21</v>
      </c>
      <c r="B32" s="105">
        <v>21</v>
      </c>
      <c r="C32" s="90" t="s">
        <v>117</v>
      </c>
      <c r="D32" s="91" t="s">
        <v>58</v>
      </c>
      <c r="E32" s="116">
        <v>37546</v>
      </c>
      <c r="F32" s="63">
        <f t="shared" si="0"/>
        <v>17</v>
      </c>
      <c r="G32" s="63">
        <f t="shared" si="1"/>
        <v>10</v>
      </c>
      <c r="H32" s="30">
        <f t="shared" si="2"/>
        <v>2002</v>
      </c>
      <c r="I32" s="120" t="s">
        <v>123</v>
      </c>
      <c r="J32" s="120" t="s">
        <v>132</v>
      </c>
      <c r="K32" s="135" t="s">
        <v>59</v>
      </c>
      <c r="L32" s="123" t="s">
        <v>77</v>
      </c>
      <c r="M32" s="90" t="s">
        <v>87</v>
      </c>
      <c r="N32" s="98">
        <v>45514</v>
      </c>
      <c r="O32" s="100" t="s">
        <v>92</v>
      </c>
      <c r="P32" s="100" t="s">
        <v>70</v>
      </c>
      <c r="Q32" s="101" t="s">
        <v>39</v>
      </c>
      <c r="R32" s="135"/>
    </row>
    <row r="33" spans="1:18" s="31" customFormat="1" x14ac:dyDescent="0.25">
      <c r="A33" s="30">
        <v>22</v>
      </c>
      <c r="B33" s="105">
        <v>22</v>
      </c>
      <c r="C33" s="90" t="s">
        <v>94</v>
      </c>
      <c r="D33" s="91" t="s">
        <v>153</v>
      </c>
      <c r="E33" s="116">
        <v>37546</v>
      </c>
      <c r="F33" s="63">
        <f t="shared" si="0"/>
        <v>17</v>
      </c>
      <c r="G33" s="63">
        <f t="shared" si="1"/>
        <v>10</v>
      </c>
      <c r="H33" s="30">
        <f t="shared" si="2"/>
        <v>2002</v>
      </c>
      <c r="I33" s="120" t="s">
        <v>228</v>
      </c>
      <c r="J33" s="120" t="s">
        <v>229</v>
      </c>
      <c r="K33" s="135" t="s">
        <v>57</v>
      </c>
      <c r="L33" s="123" t="s">
        <v>305</v>
      </c>
      <c r="M33" s="90" t="s">
        <v>87</v>
      </c>
      <c r="N33" s="98">
        <v>45514</v>
      </c>
      <c r="O33" s="100" t="s">
        <v>92</v>
      </c>
      <c r="P33" s="100" t="s">
        <v>70</v>
      </c>
      <c r="Q33" s="100" t="s">
        <v>41</v>
      </c>
      <c r="R33" s="135"/>
    </row>
    <row r="34" spans="1:18" s="31" customFormat="1" x14ac:dyDescent="0.25">
      <c r="A34" s="30">
        <v>23</v>
      </c>
      <c r="B34" s="105">
        <v>23</v>
      </c>
      <c r="C34" s="90" t="s">
        <v>120</v>
      </c>
      <c r="D34" s="91" t="s">
        <v>118</v>
      </c>
      <c r="E34" s="116">
        <v>36827</v>
      </c>
      <c r="F34" s="63">
        <f t="shared" si="0"/>
        <v>28</v>
      </c>
      <c r="G34" s="63">
        <f t="shared" si="1"/>
        <v>10</v>
      </c>
      <c r="H34" s="30">
        <f t="shared" si="2"/>
        <v>2000</v>
      </c>
      <c r="I34" s="120" t="s">
        <v>119</v>
      </c>
      <c r="J34" s="120" t="s">
        <v>130</v>
      </c>
      <c r="K34" s="135" t="s">
        <v>95</v>
      </c>
      <c r="L34" s="123" t="s">
        <v>97</v>
      </c>
      <c r="M34" s="90" t="s">
        <v>96</v>
      </c>
      <c r="N34" s="98">
        <v>45514</v>
      </c>
      <c r="O34" s="100" t="s">
        <v>92</v>
      </c>
      <c r="P34" s="100" t="s">
        <v>70</v>
      </c>
      <c r="Q34" s="101" t="s">
        <v>39</v>
      </c>
      <c r="R34" s="135"/>
    </row>
    <row r="35" spans="1:18" s="31" customFormat="1" x14ac:dyDescent="0.25">
      <c r="A35" s="30">
        <v>24</v>
      </c>
      <c r="B35" s="105">
        <v>24</v>
      </c>
      <c r="C35" s="90" t="s">
        <v>172</v>
      </c>
      <c r="D35" s="91" t="s">
        <v>173</v>
      </c>
      <c r="E35" s="116">
        <v>36811</v>
      </c>
      <c r="F35" s="63">
        <f t="shared" si="0"/>
        <v>12</v>
      </c>
      <c r="G35" s="63">
        <f t="shared" si="1"/>
        <v>10</v>
      </c>
      <c r="H35" s="30">
        <f t="shared" si="2"/>
        <v>2000</v>
      </c>
      <c r="I35" s="120" t="s">
        <v>251</v>
      </c>
      <c r="J35" s="120" t="s">
        <v>252</v>
      </c>
      <c r="K35" s="135" t="s">
        <v>95</v>
      </c>
      <c r="L35" s="123" t="s">
        <v>97</v>
      </c>
      <c r="M35" s="90" t="s">
        <v>96</v>
      </c>
      <c r="N35" s="98">
        <v>45514</v>
      </c>
      <c r="O35" s="100" t="s">
        <v>92</v>
      </c>
      <c r="P35" s="100" t="s">
        <v>70</v>
      </c>
      <c r="Q35" s="100" t="s">
        <v>41</v>
      </c>
      <c r="R35" s="135"/>
    </row>
    <row r="36" spans="1:18" s="31" customFormat="1" x14ac:dyDescent="0.25">
      <c r="A36" s="30">
        <v>25</v>
      </c>
      <c r="B36" s="105">
        <v>25</v>
      </c>
      <c r="C36" s="90" t="s">
        <v>104</v>
      </c>
      <c r="D36" s="91" t="s">
        <v>114</v>
      </c>
      <c r="E36" s="116">
        <v>36663</v>
      </c>
      <c r="F36" s="63">
        <f t="shared" si="0"/>
        <v>17</v>
      </c>
      <c r="G36" s="63">
        <f t="shared" si="1"/>
        <v>5</v>
      </c>
      <c r="H36" s="30">
        <f t="shared" si="2"/>
        <v>2000</v>
      </c>
      <c r="I36" s="120" t="s">
        <v>115</v>
      </c>
      <c r="J36" s="120" t="s">
        <v>128</v>
      </c>
      <c r="K36" s="135" t="s">
        <v>95</v>
      </c>
      <c r="L36" s="123" t="s">
        <v>97</v>
      </c>
      <c r="M36" s="90" t="s">
        <v>96</v>
      </c>
      <c r="N36" s="98">
        <v>45514</v>
      </c>
      <c r="O36" s="100" t="s">
        <v>92</v>
      </c>
      <c r="P36" s="100" t="s">
        <v>70</v>
      </c>
      <c r="Q36" s="101" t="s">
        <v>39</v>
      </c>
      <c r="R36" s="135"/>
    </row>
    <row r="37" spans="1:18" s="31" customFormat="1" x14ac:dyDescent="0.25">
      <c r="A37" s="30">
        <v>26</v>
      </c>
      <c r="B37" s="105">
        <v>26</v>
      </c>
      <c r="C37" s="90" t="s">
        <v>191</v>
      </c>
      <c r="D37" s="91" t="s">
        <v>56</v>
      </c>
      <c r="E37" s="116">
        <v>35943</v>
      </c>
      <c r="F37" s="63">
        <f t="shared" si="0"/>
        <v>28</v>
      </c>
      <c r="G37" s="63">
        <f t="shared" si="1"/>
        <v>5</v>
      </c>
      <c r="H37" s="30">
        <f t="shared" si="2"/>
        <v>1998</v>
      </c>
      <c r="I37" s="120" t="s">
        <v>276</v>
      </c>
      <c r="J37" s="120" t="s">
        <v>277</v>
      </c>
      <c r="K37" s="135" t="s">
        <v>52</v>
      </c>
      <c r="L37" s="123" t="s">
        <v>318</v>
      </c>
      <c r="M37" s="90" t="s">
        <v>96</v>
      </c>
      <c r="N37" s="98">
        <v>45514</v>
      </c>
      <c r="O37" s="100" t="s">
        <v>92</v>
      </c>
      <c r="P37" s="100" t="s">
        <v>70</v>
      </c>
      <c r="Q37" s="101" t="s">
        <v>39</v>
      </c>
      <c r="R37" s="135"/>
    </row>
    <row r="38" spans="1:18" s="31" customFormat="1" x14ac:dyDescent="0.25">
      <c r="A38" s="30">
        <v>27</v>
      </c>
      <c r="B38" s="105">
        <v>27</v>
      </c>
      <c r="C38" s="90" t="s">
        <v>167</v>
      </c>
      <c r="D38" s="91" t="s">
        <v>168</v>
      </c>
      <c r="E38" s="116">
        <v>35774</v>
      </c>
      <c r="F38" s="63">
        <f t="shared" si="0"/>
        <v>10</v>
      </c>
      <c r="G38" s="63">
        <f t="shared" si="1"/>
        <v>12</v>
      </c>
      <c r="H38" s="30">
        <f t="shared" si="2"/>
        <v>1997</v>
      </c>
      <c r="I38" s="120" t="s">
        <v>245</v>
      </c>
      <c r="J38" s="120" t="s">
        <v>246</v>
      </c>
      <c r="K38" s="135" t="s">
        <v>60</v>
      </c>
      <c r="L38" s="123" t="s">
        <v>312</v>
      </c>
      <c r="M38" s="90" t="s">
        <v>313</v>
      </c>
      <c r="N38" s="98">
        <v>45514</v>
      </c>
      <c r="O38" s="100" t="s">
        <v>92</v>
      </c>
      <c r="P38" s="100" t="s">
        <v>70</v>
      </c>
      <c r="Q38" s="100" t="s">
        <v>41</v>
      </c>
      <c r="R38" s="135"/>
    </row>
    <row r="39" spans="1:18" s="31" customFormat="1" x14ac:dyDescent="0.25">
      <c r="A39" s="30">
        <v>28</v>
      </c>
      <c r="B39" s="105">
        <v>28</v>
      </c>
      <c r="C39" s="90" t="s">
        <v>207</v>
      </c>
      <c r="D39" s="91" t="s">
        <v>208</v>
      </c>
      <c r="E39" s="116">
        <v>37470</v>
      </c>
      <c r="F39" s="63">
        <f t="shared" si="0"/>
        <v>2</v>
      </c>
      <c r="G39" s="63">
        <f t="shared" si="1"/>
        <v>8</v>
      </c>
      <c r="H39" s="30">
        <f t="shared" si="2"/>
        <v>2002</v>
      </c>
      <c r="I39" s="120" t="s">
        <v>300</v>
      </c>
      <c r="J39" s="120" t="s">
        <v>301</v>
      </c>
      <c r="K39" s="135" t="s">
        <v>53</v>
      </c>
      <c r="L39" s="123" t="s">
        <v>76</v>
      </c>
      <c r="M39" s="90" t="s">
        <v>87</v>
      </c>
      <c r="N39" s="98">
        <v>45514</v>
      </c>
      <c r="O39" s="100" t="s">
        <v>92</v>
      </c>
      <c r="P39" s="100" t="s">
        <v>70</v>
      </c>
      <c r="Q39" s="101" t="s">
        <v>39</v>
      </c>
      <c r="R39" s="135"/>
    </row>
    <row r="40" spans="1:18" s="31" customFormat="1" x14ac:dyDescent="0.25">
      <c r="A40" s="30">
        <v>29</v>
      </c>
      <c r="B40" s="105">
        <v>29</v>
      </c>
      <c r="C40" s="90" t="s">
        <v>99</v>
      </c>
      <c r="D40" s="91" t="s">
        <v>50</v>
      </c>
      <c r="E40" s="116">
        <v>37529</v>
      </c>
      <c r="F40" s="63">
        <f t="shared" si="0"/>
        <v>30</v>
      </c>
      <c r="G40" s="63">
        <f t="shared" si="1"/>
        <v>9</v>
      </c>
      <c r="H40" s="30">
        <f t="shared" si="2"/>
        <v>2002</v>
      </c>
      <c r="I40" s="120" t="s">
        <v>102</v>
      </c>
      <c r="J40" s="120" t="s">
        <v>103</v>
      </c>
      <c r="K40" s="135" t="s">
        <v>48</v>
      </c>
      <c r="L40" s="123" t="s">
        <v>89</v>
      </c>
      <c r="M40" s="90" t="s">
        <v>87</v>
      </c>
      <c r="N40" s="98">
        <v>45514</v>
      </c>
      <c r="O40" s="100" t="s">
        <v>92</v>
      </c>
      <c r="P40" s="100" t="s">
        <v>70</v>
      </c>
      <c r="Q40" s="100" t="s">
        <v>41</v>
      </c>
      <c r="R40" s="135"/>
    </row>
    <row r="41" spans="1:18" s="31" customFormat="1" x14ac:dyDescent="0.25">
      <c r="A41" s="30">
        <v>30</v>
      </c>
      <c r="B41" s="105">
        <v>30</v>
      </c>
      <c r="C41" s="90" t="s">
        <v>113</v>
      </c>
      <c r="D41" s="91" t="s">
        <v>68</v>
      </c>
      <c r="E41" s="116">
        <v>37282</v>
      </c>
      <c r="F41" s="63">
        <f t="shared" si="0"/>
        <v>26</v>
      </c>
      <c r="G41" s="63">
        <f t="shared" si="1"/>
        <v>1</v>
      </c>
      <c r="H41" s="30">
        <f t="shared" si="2"/>
        <v>2002</v>
      </c>
      <c r="I41" s="120" t="s">
        <v>112</v>
      </c>
      <c r="J41" s="120" t="s">
        <v>127</v>
      </c>
      <c r="K41" s="135" t="s">
        <v>59</v>
      </c>
      <c r="L41" s="123" t="s">
        <v>77</v>
      </c>
      <c r="M41" s="90" t="s">
        <v>87</v>
      </c>
      <c r="N41" s="98">
        <v>45514</v>
      </c>
      <c r="O41" s="100" t="s">
        <v>92</v>
      </c>
      <c r="P41" s="100" t="s">
        <v>70</v>
      </c>
      <c r="Q41" s="100" t="s">
        <v>41</v>
      </c>
      <c r="R41" s="135"/>
    </row>
    <row r="42" spans="1:18" s="31" customFormat="1" x14ac:dyDescent="0.25">
      <c r="A42" s="30">
        <v>31</v>
      </c>
      <c r="B42" s="105">
        <v>31</v>
      </c>
      <c r="C42" s="90" t="s">
        <v>161</v>
      </c>
      <c r="D42" s="91" t="s">
        <v>162</v>
      </c>
      <c r="E42" s="116">
        <v>37937</v>
      </c>
      <c r="F42" s="63">
        <f t="shared" si="0"/>
        <v>12</v>
      </c>
      <c r="G42" s="63">
        <f t="shared" si="1"/>
        <v>11</v>
      </c>
      <c r="H42" s="30">
        <f t="shared" si="2"/>
        <v>2003</v>
      </c>
      <c r="I42" s="120" t="s">
        <v>239</v>
      </c>
      <c r="J42" s="120" t="s">
        <v>240</v>
      </c>
      <c r="K42" s="135" t="s">
        <v>57</v>
      </c>
      <c r="L42" s="123" t="s">
        <v>308</v>
      </c>
      <c r="M42" s="90" t="s">
        <v>309</v>
      </c>
      <c r="N42" s="98">
        <v>45514</v>
      </c>
      <c r="O42" s="100" t="s">
        <v>92</v>
      </c>
      <c r="P42" s="100" t="s">
        <v>70</v>
      </c>
      <c r="Q42" s="100" t="s">
        <v>41</v>
      </c>
      <c r="R42" s="135"/>
    </row>
    <row r="43" spans="1:18" s="31" customFormat="1" x14ac:dyDescent="0.25">
      <c r="A43" s="30">
        <v>32</v>
      </c>
      <c r="B43" s="105">
        <v>32</v>
      </c>
      <c r="C43" s="90" t="s">
        <v>196</v>
      </c>
      <c r="D43" s="91" t="s">
        <v>100</v>
      </c>
      <c r="E43" s="116">
        <v>37120</v>
      </c>
      <c r="F43" s="63">
        <f t="shared" si="0"/>
        <v>17</v>
      </c>
      <c r="G43" s="63">
        <f t="shared" si="1"/>
        <v>8</v>
      </c>
      <c r="H43" s="30">
        <f t="shared" si="2"/>
        <v>2001</v>
      </c>
      <c r="I43" s="120" t="s">
        <v>284</v>
      </c>
      <c r="J43" s="120" t="s">
        <v>285</v>
      </c>
      <c r="K43" s="135" t="s">
        <v>53</v>
      </c>
      <c r="L43" s="123" t="s">
        <v>325</v>
      </c>
      <c r="M43" s="90" t="s">
        <v>86</v>
      </c>
      <c r="N43" s="98">
        <v>45514</v>
      </c>
      <c r="O43" s="100" t="s">
        <v>92</v>
      </c>
      <c r="P43" s="100" t="s">
        <v>70</v>
      </c>
      <c r="Q43" s="101" t="s">
        <v>39</v>
      </c>
      <c r="R43" s="135"/>
    </row>
    <row r="44" spans="1:18" s="31" customFormat="1" x14ac:dyDescent="0.25">
      <c r="A44" s="30">
        <v>33</v>
      </c>
      <c r="B44" s="105">
        <v>33</v>
      </c>
      <c r="C44" s="90" t="s">
        <v>190</v>
      </c>
      <c r="D44" s="91" t="s">
        <v>56</v>
      </c>
      <c r="E44" s="116">
        <v>36963</v>
      </c>
      <c r="F44" s="63">
        <f t="shared" ref="F44:F67" si="3">DAY(E44)</f>
        <v>13</v>
      </c>
      <c r="G44" s="63">
        <f t="shared" ref="G44:G67" si="4">MONTH(E44)</f>
        <v>3</v>
      </c>
      <c r="H44" s="30">
        <f t="shared" ref="H44:H67" si="5">YEAR(E44)</f>
        <v>2001</v>
      </c>
      <c r="I44" s="120" t="s">
        <v>274</v>
      </c>
      <c r="J44" s="120" t="s">
        <v>275</v>
      </c>
      <c r="K44" s="135" t="s">
        <v>60</v>
      </c>
      <c r="L44" s="123" t="s">
        <v>324</v>
      </c>
      <c r="M44" s="90" t="s">
        <v>86</v>
      </c>
      <c r="N44" s="98">
        <v>45514</v>
      </c>
      <c r="O44" s="100" t="s">
        <v>92</v>
      </c>
      <c r="P44" s="100" t="s">
        <v>70</v>
      </c>
      <c r="Q44" s="101" t="s">
        <v>39</v>
      </c>
      <c r="R44" s="135"/>
    </row>
    <row r="45" spans="1:18" s="31" customFormat="1" x14ac:dyDescent="0.25">
      <c r="A45" s="30">
        <v>34</v>
      </c>
      <c r="B45" s="105">
        <v>34</v>
      </c>
      <c r="C45" s="90" t="s">
        <v>111</v>
      </c>
      <c r="D45" s="91" t="s">
        <v>54</v>
      </c>
      <c r="E45" s="116">
        <v>37550</v>
      </c>
      <c r="F45" s="63">
        <f t="shared" si="3"/>
        <v>21</v>
      </c>
      <c r="G45" s="63">
        <f t="shared" si="4"/>
        <v>10</v>
      </c>
      <c r="H45" s="30">
        <f t="shared" si="5"/>
        <v>2002</v>
      </c>
      <c r="I45" s="120" t="s">
        <v>110</v>
      </c>
      <c r="J45" s="120" t="s">
        <v>126</v>
      </c>
      <c r="K45" s="135" t="s">
        <v>53</v>
      </c>
      <c r="L45" s="123" t="s">
        <v>79</v>
      </c>
      <c r="M45" s="90" t="s">
        <v>87</v>
      </c>
      <c r="N45" s="98">
        <v>45514</v>
      </c>
      <c r="O45" s="100" t="s">
        <v>92</v>
      </c>
      <c r="P45" s="100" t="s">
        <v>70</v>
      </c>
      <c r="Q45" s="100" t="s">
        <v>41</v>
      </c>
      <c r="R45" s="135"/>
    </row>
    <row r="46" spans="1:18" s="31" customFormat="1" x14ac:dyDescent="0.25">
      <c r="A46" s="30">
        <v>35</v>
      </c>
      <c r="B46" s="105">
        <v>35</v>
      </c>
      <c r="C46" s="90" t="s">
        <v>151</v>
      </c>
      <c r="D46" s="91" t="s">
        <v>152</v>
      </c>
      <c r="E46" s="116">
        <v>37512</v>
      </c>
      <c r="F46" s="63">
        <f t="shared" si="3"/>
        <v>13</v>
      </c>
      <c r="G46" s="63">
        <f t="shared" si="4"/>
        <v>9</v>
      </c>
      <c r="H46" s="30">
        <f t="shared" si="5"/>
        <v>2002</v>
      </c>
      <c r="I46" s="120" t="s">
        <v>226</v>
      </c>
      <c r="J46" s="120" t="s">
        <v>227</v>
      </c>
      <c r="K46" s="135" t="s">
        <v>60</v>
      </c>
      <c r="L46" s="123" t="s">
        <v>82</v>
      </c>
      <c r="M46" s="90" t="s">
        <v>87</v>
      </c>
      <c r="N46" s="98">
        <v>45514</v>
      </c>
      <c r="O46" s="100" t="s">
        <v>92</v>
      </c>
      <c r="P46" s="100" t="s">
        <v>70</v>
      </c>
      <c r="Q46" s="100" t="s">
        <v>41</v>
      </c>
      <c r="R46" s="135"/>
    </row>
    <row r="47" spans="1:18" s="31" customFormat="1" x14ac:dyDescent="0.25">
      <c r="A47" s="30">
        <v>36</v>
      </c>
      <c r="B47" s="105">
        <v>36</v>
      </c>
      <c r="C47" s="90" t="s">
        <v>204</v>
      </c>
      <c r="D47" s="91" t="s">
        <v>205</v>
      </c>
      <c r="E47" s="116">
        <v>35644</v>
      </c>
      <c r="F47" s="63">
        <f t="shared" si="3"/>
        <v>2</v>
      </c>
      <c r="G47" s="63">
        <f t="shared" si="4"/>
        <v>8</v>
      </c>
      <c r="H47" s="30">
        <f t="shared" si="5"/>
        <v>1997</v>
      </c>
      <c r="I47" s="120" t="s">
        <v>296</v>
      </c>
      <c r="J47" s="120" t="s">
        <v>297</v>
      </c>
      <c r="K47" s="135" t="s">
        <v>269</v>
      </c>
      <c r="L47" s="123" t="s">
        <v>319</v>
      </c>
      <c r="M47" s="90" t="s">
        <v>320</v>
      </c>
      <c r="N47" s="98">
        <v>45514</v>
      </c>
      <c r="O47" s="100" t="s">
        <v>92</v>
      </c>
      <c r="P47" s="100" t="s">
        <v>70</v>
      </c>
      <c r="Q47" s="101" t="s">
        <v>39</v>
      </c>
      <c r="R47" s="135"/>
    </row>
    <row r="48" spans="1:18" s="31" customFormat="1" x14ac:dyDescent="0.25">
      <c r="A48" s="30">
        <v>37</v>
      </c>
      <c r="B48" s="105">
        <v>37</v>
      </c>
      <c r="C48" s="90" t="s">
        <v>109</v>
      </c>
      <c r="D48" s="91" t="s">
        <v>62</v>
      </c>
      <c r="E48" s="116">
        <v>37546</v>
      </c>
      <c r="F48" s="63">
        <f t="shared" si="3"/>
        <v>17</v>
      </c>
      <c r="G48" s="63">
        <f t="shared" si="4"/>
        <v>10</v>
      </c>
      <c r="H48" s="30">
        <f t="shared" si="5"/>
        <v>2002</v>
      </c>
      <c r="I48" s="120" t="s">
        <v>236</v>
      </c>
      <c r="J48" s="120" t="s">
        <v>125</v>
      </c>
      <c r="K48" s="135" t="s">
        <v>59</v>
      </c>
      <c r="L48" s="123" t="s">
        <v>77</v>
      </c>
      <c r="M48" s="90" t="s">
        <v>87</v>
      </c>
      <c r="N48" s="98">
        <v>45514</v>
      </c>
      <c r="O48" s="100" t="s">
        <v>92</v>
      </c>
      <c r="P48" s="100" t="s">
        <v>70</v>
      </c>
      <c r="Q48" s="100" t="s">
        <v>41</v>
      </c>
      <c r="R48" s="135"/>
    </row>
    <row r="49" spans="1:18" s="31" customFormat="1" x14ac:dyDescent="0.25">
      <c r="A49" s="30">
        <v>38</v>
      </c>
      <c r="B49" s="105">
        <v>38</v>
      </c>
      <c r="C49" s="90" t="s">
        <v>143</v>
      </c>
      <c r="D49" s="91" t="s">
        <v>144</v>
      </c>
      <c r="E49" s="116">
        <v>37299</v>
      </c>
      <c r="F49" s="63">
        <f t="shared" si="3"/>
        <v>12</v>
      </c>
      <c r="G49" s="63">
        <f t="shared" si="4"/>
        <v>2</v>
      </c>
      <c r="H49" s="30">
        <f t="shared" si="5"/>
        <v>2002</v>
      </c>
      <c r="I49" s="120" t="s">
        <v>218</v>
      </c>
      <c r="J49" s="120" t="s">
        <v>219</v>
      </c>
      <c r="K49" s="135" t="s">
        <v>51</v>
      </c>
      <c r="L49" s="123" t="s">
        <v>74</v>
      </c>
      <c r="M49" s="90" t="s">
        <v>87</v>
      </c>
      <c r="N49" s="98">
        <v>45514</v>
      </c>
      <c r="O49" s="100" t="s">
        <v>92</v>
      </c>
      <c r="P49" s="100" t="s">
        <v>70</v>
      </c>
      <c r="Q49" s="100" t="s">
        <v>41</v>
      </c>
      <c r="R49" s="136"/>
    </row>
    <row r="50" spans="1:18" s="31" customFormat="1" x14ac:dyDescent="0.25">
      <c r="A50" s="30">
        <v>39</v>
      </c>
      <c r="B50" s="105">
        <v>39</v>
      </c>
      <c r="C50" s="90" t="s">
        <v>174</v>
      </c>
      <c r="D50" s="91" t="s">
        <v>68</v>
      </c>
      <c r="E50" s="116">
        <v>36923</v>
      </c>
      <c r="F50" s="63">
        <f t="shared" si="3"/>
        <v>1</v>
      </c>
      <c r="G50" s="63">
        <f t="shared" si="4"/>
        <v>2</v>
      </c>
      <c r="H50" s="30">
        <f t="shared" si="5"/>
        <v>2001</v>
      </c>
      <c r="I50" s="120" t="s">
        <v>253</v>
      </c>
      <c r="J50" s="120" t="s">
        <v>254</v>
      </c>
      <c r="K50" s="135" t="s">
        <v>53</v>
      </c>
      <c r="L50" s="123" t="s">
        <v>316</v>
      </c>
      <c r="M50" s="90" t="s">
        <v>86</v>
      </c>
      <c r="N50" s="98">
        <v>45514</v>
      </c>
      <c r="O50" s="100" t="s">
        <v>92</v>
      </c>
      <c r="P50" s="100" t="s">
        <v>70</v>
      </c>
      <c r="Q50" s="100" t="s">
        <v>41</v>
      </c>
      <c r="R50" s="135"/>
    </row>
    <row r="51" spans="1:18" s="31" customFormat="1" x14ac:dyDescent="0.25">
      <c r="A51" s="30">
        <v>40</v>
      </c>
      <c r="B51" s="105">
        <v>40</v>
      </c>
      <c r="C51" s="90" t="s">
        <v>159</v>
      </c>
      <c r="D51" s="91" t="s">
        <v>160</v>
      </c>
      <c r="E51" s="116">
        <v>34835</v>
      </c>
      <c r="F51" s="63">
        <f t="shared" si="3"/>
        <v>16</v>
      </c>
      <c r="G51" s="63">
        <f t="shared" si="4"/>
        <v>5</v>
      </c>
      <c r="H51" s="30">
        <f t="shared" si="5"/>
        <v>1995</v>
      </c>
      <c r="I51" s="120" t="s">
        <v>237</v>
      </c>
      <c r="J51" s="120" t="s">
        <v>238</v>
      </c>
      <c r="K51" s="135" t="s">
        <v>95</v>
      </c>
      <c r="L51" s="123" t="s">
        <v>307</v>
      </c>
      <c r="M51" s="90" t="s">
        <v>86</v>
      </c>
      <c r="N51" s="98">
        <v>45514</v>
      </c>
      <c r="O51" s="100" t="s">
        <v>92</v>
      </c>
      <c r="P51" s="100" t="s">
        <v>70</v>
      </c>
      <c r="Q51" s="100" t="s">
        <v>41</v>
      </c>
      <c r="R51" s="135"/>
    </row>
    <row r="52" spans="1:18" s="31" customFormat="1" x14ac:dyDescent="0.25">
      <c r="A52" s="30">
        <v>41</v>
      </c>
      <c r="B52" s="105">
        <v>41</v>
      </c>
      <c r="C52" s="90" t="s">
        <v>165</v>
      </c>
      <c r="D52" s="91" t="s">
        <v>166</v>
      </c>
      <c r="E52" s="116">
        <v>37400</v>
      </c>
      <c r="F52" s="63">
        <f t="shared" si="3"/>
        <v>24</v>
      </c>
      <c r="G52" s="63">
        <f t="shared" si="4"/>
        <v>5</v>
      </c>
      <c r="H52" s="30">
        <f t="shared" si="5"/>
        <v>2002</v>
      </c>
      <c r="I52" s="120" t="s">
        <v>243</v>
      </c>
      <c r="J52" s="120" t="s">
        <v>244</v>
      </c>
      <c r="K52" s="135" t="s">
        <v>53</v>
      </c>
      <c r="L52" s="123" t="s">
        <v>79</v>
      </c>
      <c r="M52" s="90" t="s">
        <v>87</v>
      </c>
      <c r="N52" s="98">
        <v>45514</v>
      </c>
      <c r="O52" s="100" t="s">
        <v>92</v>
      </c>
      <c r="P52" s="100" t="s">
        <v>70</v>
      </c>
      <c r="Q52" s="100" t="s">
        <v>41</v>
      </c>
      <c r="R52" s="135"/>
    </row>
    <row r="53" spans="1:18" s="31" customFormat="1" x14ac:dyDescent="0.25">
      <c r="A53" s="30">
        <v>42</v>
      </c>
      <c r="B53" s="105">
        <v>42</v>
      </c>
      <c r="C53" s="90" t="s">
        <v>180</v>
      </c>
      <c r="D53" s="91" t="s">
        <v>181</v>
      </c>
      <c r="E53" s="116">
        <v>36975</v>
      </c>
      <c r="F53" s="63">
        <f t="shared" si="3"/>
        <v>25</v>
      </c>
      <c r="G53" s="63">
        <f t="shared" si="4"/>
        <v>3</v>
      </c>
      <c r="H53" s="30">
        <f t="shared" si="5"/>
        <v>2001</v>
      </c>
      <c r="I53" s="120" t="s">
        <v>263</v>
      </c>
      <c r="J53" s="120" t="s">
        <v>264</v>
      </c>
      <c r="K53" s="135" t="s">
        <v>53</v>
      </c>
      <c r="L53" s="123" t="s">
        <v>316</v>
      </c>
      <c r="M53" s="90" t="s">
        <v>86</v>
      </c>
      <c r="N53" s="98">
        <v>45514</v>
      </c>
      <c r="O53" s="100" t="s">
        <v>92</v>
      </c>
      <c r="P53" s="100" t="s">
        <v>70</v>
      </c>
      <c r="Q53" s="101" t="s">
        <v>39</v>
      </c>
      <c r="R53" s="135"/>
    </row>
    <row r="54" spans="1:18" s="31" customFormat="1" x14ac:dyDescent="0.25">
      <c r="A54" s="30">
        <v>43</v>
      </c>
      <c r="B54" s="105">
        <v>43</v>
      </c>
      <c r="C54" s="90" t="s">
        <v>197</v>
      </c>
      <c r="D54" s="91" t="s">
        <v>58</v>
      </c>
      <c r="E54" s="116">
        <v>36894</v>
      </c>
      <c r="F54" s="63">
        <f t="shared" si="3"/>
        <v>3</v>
      </c>
      <c r="G54" s="63">
        <f t="shared" si="4"/>
        <v>1</v>
      </c>
      <c r="H54" s="30">
        <f t="shared" si="5"/>
        <v>2001</v>
      </c>
      <c r="I54" s="120" t="s">
        <v>286</v>
      </c>
      <c r="J54" s="120" t="s">
        <v>287</v>
      </c>
      <c r="K54" s="135" t="s">
        <v>53</v>
      </c>
      <c r="L54" s="123" t="s">
        <v>325</v>
      </c>
      <c r="M54" s="90" t="s">
        <v>86</v>
      </c>
      <c r="N54" s="98">
        <v>45514</v>
      </c>
      <c r="O54" s="100" t="s">
        <v>92</v>
      </c>
      <c r="P54" s="100" t="s">
        <v>70</v>
      </c>
      <c r="Q54" s="101" t="s">
        <v>39</v>
      </c>
      <c r="R54" s="135"/>
    </row>
    <row r="55" spans="1:18" s="31" customFormat="1" x14ac:dyDescent="0.25">
      <c r="A55" s="30">
        <v>44</v>
      </c>
      <c r="B55" s="105">
        <v>44</v>
      </c>
      <c r="C55" s="90" t="s">
        <v>147</v>
      </c>
      <c r="D55" s="91" t="s">
        <v>148</v>
      </c>
      <c r="E55" s="116">
        <v>37531</v>
      </c>
      <c r="F55" s="63">
        <f t="shared" si="3"/>
        <v>2</v>
      </c>
      <c r="G55" s="63">
        <f t="shared" si="4"/>
        <v>10</v>
      </c>
      <c r="H55" s="30">
        <f t="shared" si="5"/>
        <v>2002</v>
      </c>
      <c r="I55" s="120" t="s">
        <v>222</v>
      </c>
      <c r="J55" s="120" t="s">
        <v>223</v>
      </c>
      <c r="K55" s="135" t="s">
        <v>52</v>
      </c>
      <c r="L55" s="123" t="s">
        <v>91</v>
      </c>
      <c r="M55" s="90" t="s">
        <v>87</v>
      </c>
      <c r="N55" s="98">
        <v>45514</v>
      </c>
      <c r="O55" s="100" t="s">
        <v>92</v>
      </c>
      <c r="P55" s="100" t="s">
        <v>70</v>
      </c>
      <c r="Q55" s="100" t="s">
        <v>41</v>
      </c>
      <c r="R55" s="135"/>
    </row>
    <row r="56" spans="1:18" s="31" customFormat="1" x14ac:dyDescent="0.25">
      <c r="A56" s="30">
        <v>45</v>
      </c>
      <c r="B56" s="105">
        <v>45</v>
      </c>
      <c r="C56" s="90" t="s">
        <v>145</v>
      </c>
      <c r="D56" s="91" t="s">
        <v>146</v>
      </c>
      <c r="E56" s="116">
        <v>37398</v>
      </c>
      <c r="F56" s="63">
        <f t="shared" si="3"/>
        <v>22</v>
      </c>
      <c r="G56" s="63">
        <f t="shared" si="4"/>
        <v>5</v>
      </c>
      <c r="H56" s="30">
        <f t="shared" si="5"/>
        <v>2002</v>
      </c>
      <c r="I56" s="120" t="s">
        <v>220</v>
      </c>
      <c r="J56" s="120" t="s">
        <v>221</v>
      </c>
      <c r="K56" s="135" t="s">
        <v>52</v>
      </c>
      <c r="L56" s="123" t="s">
        <v>91</v>
      </c>
      <c r="M56" s="90" t="s">
        <v>87</v>
      </c>
      <c r="N56" s="98">
        <v>45514</v>
      </c>
      <c r="O56" s="100" t="s">
        <v>92</v>
      </c>
      <c r="P56" s="100" t="s">
        <v>70</v>
      </c>
      <c r="Q56" s="100" t="s">
        <v>41</v>
      </c>
      <c r="R56" s="135"/>
    </row>
    <row r="57" spans="1:18" s="31" customFormat="1" x14ac:dyDescent="0.25">
      <c r="A57" s="30">
        <v>46</v>
      </c>
      <c r="B57" s="105">
        <v>46</v>
      </c>
      <c r="C57" s="90" t="s">
        <v>141</v>
      </c>
      <c r="D57" s="91" t="s">
        <v>142</v>
      </c>
      <c r="E57" s="116">
        <v>37211</v>
      </c>
      <c r="F57" s="63">
        <f t="shared" si="3"/>
        <v>16</v>
      </c>
      <c r="G57" s="63">
        <f t="shared" si="4"/>
        <v>11</v>
      </c>
      <c r="H57" s="30">
        <f t="shared" si="5"/>
        <v>2001</v>
      </c>
      <c r="I57" s="120" t="s">
        <v>216</v>
      </c>
      <c r="J57" s="120" t="s">
        <v>217</v>
      </c>
      <c r="K57" s="135" t="s">
        <v>81</v>
      </c>
      <c r="L57" s="123" t="s">
        <v>90</v>
      </c>
      <c r="M57" s="90" t="s">
        <v>88</v>
      </c>
      <c r="N57" s="98">
        <v>45514</v>
      </c>
      <c r="O57" s="100" t="s">
        <v>92</v>
      </c>
      <c r="P57" s="100" t="s">
        <v>70</v>
      </c>
      <c r="Q57" s="100" t="s">
        <v>41</v>
      </c>
      <c r="R57" s="135"/>
    </row>
    <row r="58" spans="1:18" s="31" customFormat="1" x14ac:dyDescent="0.25">
      <c r="A58" s="30">
        <v>47</v>
      </c>
      <c r="B58" s="105">
        <v>47</v>
      </c>
      <c r="C58" s="90" t="s">
        <v>163</v>
      </c>
      <c r="D58" s="91" t="s">
        <v>164</v>
      </c>
      <c r="E58" s="116">
        <v>37314</v>
      </c>
      <c r="F58" s="63">
        <f t="shared" si="3"/>
        <v>27</v>
      </c>
      <c r="G58" s="63">
        <f t="shared" si="4"/>
        <v>2</v>
      </c>
      <c r="H58" s="30">
        <f t="shared" si="5"/>
        <v>2002</v>
      </c>
      <c r="I58" s="120" t="s">
        <v>241</v>
      </c>
      <c r="J58" s="120" t="s">
        <v>242</v>
      </c>
      <c r="K58" s="135" t="s">
        <v>81</v>
      </c>
      <c r="L58" s="123" t="s">
        <v>310</v>
      </c>
      <c r="M58" s="90" t="s">
        <v>311</v>
      </c>
      <c r="N58" s="98">
        <v>45514</v>
      </c>
      <c r="O58" s="100" t="s">
        <v>92</v>
      </c>
      <c r="P58" s="100" t="s">
        <v>70</v>
      </c>
      <c r="Q58" s="100" t="s">
        <v>41</v>
      </c>
      <c r="R58" s="135"/>
    </row>
    <row r="59" spans="1:18" s="31" customFormat="1" x14ac:dyDescent="0.25">
      <c r="A59" s="30">
        <v>48</v>
      </c>
      <c r="B59" s="105">
        <v>48</v>
      </c>
      <c r="C59" s="90" t="s">
        <v>193</v>
      </c>
      <c r="D59" s="91" t="s">
        <v>101</v>
      </c>
      <c r="E59" s="116">
        <v>37515</v>
      </c>
      <c r="F59" s="63">
        <f t="shared" si="3"/>
        <v>16</v>
      </c>
      <c r="G59" s="63">
        <f t="shared" si="4"/>
        <v>9</v>
      </c>
      <c r="H59" s="30">
        <f t="shared" si="5"/>
        <v>2002</v>
      </c>
      <c r="I59" s="120" t="s">
        <v>280</v>
      </c>
      <c r="J59" s="120" t="s">
        <v>281</v>
      </c>
      <c r="K59" s="135" t="s">
        <v>60</v>
      </c>
      <c r="L59" s="123" t="s">
        <v>82</v>
      </c>
      <c r="M59" s="90" t="s">
        <v>87</v>
      </c>
      <c r="N59" s="98">
        <v>45514</v>
      </c>
      <c r="O59" s="100" t="s">
        <v>92</v>
      </c>
      <c r="P59" s="100" t="s">
        <v>70</v>
      </c>
      <c r="Q59" s="101" t="s">
        <v>39</v>
      </c>
      <c r="R59" s="135"/>
    </row>
    <row r="60" spans="1:18" s="31" customFormat="1" x14ac:dyDescent="0.25">
      <c r="A60" s="30">
        <v>49</v>
      </c>
      <c r="B60" s="105">
        <v>49</v>
      </c>
      <c r="C60" s="90" t="s">
        <v>149</v>
      </c>
      <c r="D60" s="91" t="s">
        <v>150</v>
      </c>
      <c r="E60" s="116">
        <v>37405</v>
      </c>
      <c r="F60" s="63">
        <f t="shared" si="3"/>
        <v>29</v>
      </c>
      <c r="G60" s="63">
        <f t="shared" si="4"/>
        <v>5</v>
      </c>
      <c r="H60" s="30">
        <f t="shared" si="5"/>
        <v>2002</v>
      </c>
      <c r="I60" s="120" t="s">
        <v>224</v>
      </c>
      <c r="J60" s="120" t="s">
        <v>225</v>
      </c>
      <c r="K60" s="135" t="s">
        <v>60</v>
      </c>
      <c r="L60" s="123" t="s">
        <v>82</v>
      </c>
      <c r="M60" s="90" t="s">
        <v>87</v>
      </c>
      <c r="N60" s="98">
        <v>45514</v>
      </c>
      <c r="O60" s="100" t="s">
        <v>92</v>
      </c>
      <c r="P60" s="100" t="s">
        <v>70</v>
      </c>
      <c r="Q60" s="100" t="s">
        <v>41</v>
      </c>
      <c r="R60" s="135"/>
    </row>
    <row r="61" spans="1:18" s="31" customFormat="1" x14ac:dyDescent="0.25">
      <c r="A61" s="30">
        <v>50</v>
      </c>
      <c r="B61" s="105">
        <v>50</v>
      </c>
      <c r="C61" s="90" t="s">
        <v>122</v>
      </c>
      <c r="D61" s="91" t="s">
        <v>101</v>
      </c>
      <c r="E61" s="116">
        <v>37431</v>
      </c>
      <c r="F61" s="63">
        <f t="shared" si="3"/>
        <v>24</v>
      </c>
      <c r="G61" s="63">
        <f t="shared" si="4"/>
        <v>6</v>
      </c>
      <c r="H61" s="30">
        <f t="shared" si="5"/>
        <v>2002</v>
      </c>
      <c r="I61" s="120" t="s">
        <v>121</v>
      </c>
      <c r="J61" s="120" t="s">
        <v>131</v>
      </c>
      <c r="K61" s="135" t="s">
        <v>52</v>
      </c>
      <c r="L61" s="123" t="s">
        <v>135</v>
      </c>
      <c r="M61" s="90" t="s">
        <v>87</v>
      </c>
      <c r="N61" s="98">
        <v>45514</v>
      </c>
      <c r="O61" s="100" t="s">
        <v>92</v>
      </c>
      <c r="P61" s="100" t="s">
        <v>70</v>
      </c>
      <c r="Q61" s="101" t="s">
        <v>39</v>
      </c>
      <c r="R61" s="135"/>
    </row>
    <row r="62" spans="1:18" s="31" customFormat="1" x14ac:dyDescent="0.25">
      <c r="A62" s="30">
        <v>51</v>
      </c>
      <c r="B62" s="105">
        <v>51</v>
      </c>
      <c r="C62" s="90" t="s">
        <v>176</v>
      </c>
      <c r="D62" s="91" t="s">
        <v>55</v>
      </c>
      <c r="E62" s="116">
        <v>37285</v>
      </c>
      <c r="F62" s="63">
        <f t="shared" si="3"/>
        <v>29</v>
      </c>
      <c r="G62" s="63">
        <f t="shared" si="4"/>
        <v>1</v>
      </c>
      <c r="H62" s="30">
        <f t="shared" si="5"/>
        <v>2002</v>
      </c>
      <c r="I62" s="120" t="s">
        <v>257</v>
      </c>
      <c r="J62" s="120" t="s">
        <v>258</v>
      </c>
      <c r="K62" s="135" t="s">
        <v>59</v>
      </c>
      <c r="L62" s="123" t="s">
        <v>77</v>
      </c>
      <c r="M62" s="90" t="s">
        <v>87</v>
      </c>
      <c r="N62" s="98">
        <v>45514</v>
      </c>
      <c r="O62" s="100" t="s">
        <v>92</v>
      </c>
      <c r="P62" s="100" t="s">
        <v>70</v>
      </c>
      <c r="Q62" s="101" t="s">
        <v>39</v>
      </c>
      <c r="R62" s="135"/>
    </row>
    <row r="63" spans="1:18" s="31" customFormat="1" x14ac:dyDescent="0.25">
      <c r="A63" s="30">
        <v>52</v>
      </c>
      <c r="B63" s="105">
        <v>52</v>
      </c>
      <c r="C63" s="90" t="s">
        <v>175</v>
      </c>
      <c r="D63" s="91" t="s">
        <v>84</v>
      </c>
      <c r="E63" s="116">
        <v>37226</v>
      </c>
      <c r="F63" s="63">
        <f t="shared" si="3"/>
        <v>1</v>
      </c>
      <c r="G63" s="63">
        <f t="shared" si="4"/>
        <v>12</v>
      </c>
      <c r="H63" s="30">
        <f t="shared" si="5"/>
        <v>2001</v>
      </c>
      <c r="I63" s="120" t="s">
        <v>255</v>
      </c>
      <c r="J63" s="120" t="s">
        <v>256</v>
      </c>
      <c r="K63" s="135" t="s">
        <v>53</v>
      </c>
      <c r="L63" s="123" t="s">
        <v>316</v>
      </c>
      <c r="M63" s="90" t="s">
        <v>86</v>
      </c>
      <c r="N63" s="98">
        <v>45514</v>
      </c>
      <c r="O63" s="100" t="s">
        <v>92</v>
      </c>
      <c r="P63" s="100" t="s">
        <v>70</v>
      </c>
      <c r="Q63" s="100" t="s">
        <v>41</v>
      </c>
      <c r="R63" s="135"/>
    </row>
    <row r="64" spans="1:18" s="31" customFormat="1" x14ac:dyDescent="0.25">
      <c r="A64" s="30">
        <v>53</v>
      </c>
      <c r="B64" s="105">
        <v>53</v>
      </c>
      <c r="C64" s="90" t="s">
        <v>155</v>
      </c>
      <c r="D64" s="91" t="s">
        <v>156</v>
      </c>
      <c r="E64" s="116">
        <v>37403</v>
      </c>
      <c r="F64" s="63">
        <f t="shared" si="3"/>
        <v>27</v>
      </c>
      <c r="G64" s="63">
        <f t="shared" si="4"/>
        <v>5</v>
      </c>
      <c r="H64" s="30">
        <f t="shared" si="5"/>
        <v>2002</v>
      </c>
      <c r="I64" s="120" t="s">
        <v>232</v>
      </c>
      <c r="J64" s="120" t="s">
        <v>233</v>
      </c>
      <c r="K64" s="135" t="s">
        <v>57</v>
      </c>
      <c r="L64" s="123" t="s">
        <v>306</v>
      </c>
      <c r="M64" s="90" t="s">
        <v>87</v>
      </c>
      <c r="N64" s="98">
        <v>45514</v>
      </c>
      <c r="O64" s="100" t="s">
        <v>92</v>
      </c>
      <c r="P64" s="100" t="s">
        <v>70</v>
      </c>
      <c r="Q64" s="100" t="s">
        <v>41</v>
      </c>
      <c r="R64" s="135"/>
    </row>
    <row r="65" spans="1:18" s="31" customFormat="1" x14ac:dyDescent="0.25">
      <c r="A65" s="30">
        <v>54</v>
      </c>
      <c r="B65" s="105">
        <v>54</v>
      </c>
      <c r="C65" s="90" t="s">
        <v>186</v>
      </c>
      <c r="D65" s="91" t="s">
        <v>187</v>
      </c>
      <c r="E65" s="116">
        <v>32176</v>
      </c>
      <c r="F65" s="63">
        <f t="shared" si="3"/>
        <v>3</v>
      </c>
      <c r="G65" s="63">
        <f t="shared" si="4"/>
        <v>2</v>
      </c>
      <c r="H65" s="30">
        <f t="shared" si="5"/>
        <v>1988</v>
      </c>
      <c r="I65" s="120" t="s">
        <v>270</v>
      </c>
      <c r="J65" s="120" t="s">
        <v>271</v>
      </c>
      <c r="K65" s="135" t="s">
        <v>81</v>
      </c>
      <c r="L65" s="123" t="s">
        <v>321</v>
      </c>
      <c r="M65" s="90" t="s">
        <v>322</v>
      </c>
      <c r="N65" s="98">
        <v>45514</v>
      </c>
      <c r="O65" s="100" t="s">
        <v>92</v>
      </c>
      <c r="P65" s="100" t="s">
        <v>70</v>
      </c>
      <c r="Q65" s="101" t="s">
        <v>39</v>
      </c>
      <c r="R65" s="135"/>
    </row>
    <row r="66" spans="1:18" s="31" customFormat="1" x14ac:dyDescent="0.25">
      <c r="A66" s="30">
        <v>55</v>
      </c>
      <c r="B66" s="105">
        <v>55</v>
      </c>
      <c r="C66" s="90" t="s">
        <v>200</v>
      </c>
      <c r="D66" s="91" t="s">
        <v>201</v>
      </c>
      <c r="E66" s="116">
        <v>34335</v>
      </c>
      <c r="F66" s="63">
        <f t="shared" si="3"/>
        <v>1</v>
      </c>
      <c r="G66" s="63">
        <f t="shared" si="4"/>
        <v>1</v>
      </c>
      <c r="H66" s="30">
        <f t="shared" si="5"/>
        <v>1994</v>
      </c>
      <c r="I66" s="120" t="s">
        <v>292</v>
      </c>
      <c r="J66" s="120" t="s">
        <v>293</v>
      </c>
      <c r="K66" s="135" t="s">
        <v>269</v>
      </c>
      <c r="L66" s="123" t="s">
        <v>319</v>
      </c>
      <c r="M66" s="90" t="s">
        <v>320</v>
      </c>
      <c r="N66" s="98">
        <v>45514</v>
      </c>
      <c r="O66" s="100" t="s">
        <v>92</v>
      </c>
      <c r="P66" s="100" t="s">
        <v>70</v>
      </c>
      <c r="Q66" s="101" t="s">
        <v>39</v>
      </c>
      <c r="R66" s="135"/>
    </row>
    <row r="67" spans="1:18" s="31" customFormat="1" x14ac:dyDescent="0.25">
      <c r="A67" s="33">
        <v>56</v>
      </c>
      <c r="B67" s="106">
        <v>129</v>
      </c>
      <c r="C67" s="92" t="s">
        <v>157</v>
      </c>
      <c r="D67" s="93" t="s">
        <v>158</v>
      </c>
      <c r="E67" s="117">
        <v>36898</v>
      </c>
      <c r="F67" s="64">
        <f t="shared" si="3"/>
        <v>7</v>
      </c>
      <c r="G67" s="64">
        <f t="shared" si="4"/>
        <v>1</v>
      </c>
      <c r="H67" s="33">
        <f t="shared" si="5"/>
        <v>2001</v>
      </c>
      <c r="I67" s="121" t="s">
        <v>234</v>
      </c>
      <c r="J67" s="121" t="s">
        <v>235</v>
      </c>
      <c r="K67" s="137" t="s">
        <v>48</v>
      </c>
      <c r="L67" s="124" t="s">
        <v>98</v>
      </c>
      <c r="M67" s="92" t="s">
        <v>86</v>
      </c>
      <c r="N67" s="99">
        <v>45514</v>
      </c>
      <c r="O67" s="125" t="s">
        <v>92</v>
      </c>
      <c r="P67" s="125" t="s">
        <v>70</v>
      </c>
      <c r="Q67" s="125" t="s">
        <v>41</v>
      </c>
      <c r="R67" s="137" t="s">
        <v>329</v>
      </c>
    </row>
    <row r="68" spans="1:18" s="31" customFormat="1" x14ac:dyDescent="0.25">
      <c r="A68" s="85"/>
      <c r="B68" s="113"/>
      <c r="C68" s="107"/>
      <c r="D68" s="107"/>
      <c r="E68" s="108"/>
      <c r="F68" s="87"/>
      <c r="G68" s="87"/>
      <c r="H68" s="85"/>
      <c r="I68" s="109"/>
      <c r="J68" s="107"/>
      <c r="K68" s="107"/>
      <c r="L68" s="110"/>
      <c r="M68" s="107"/>
      <c r="N68" s="111"/>
      <c r="O68" s="114"/>
      <c r="P68" s="114"/>
      <c r="Q68" s="115"/>
      <c r="R68" s="112"/>
    </row>
    <row r="69" spans="1:18" s="58" customFormat="1" ht="33.75" customHeight="1" x14ac:dyDescent="0.25">
      <c r="A69" s="151" t="s">
        <v>137</v>
      </c>
      <c r="B69" s="151"/>
      <c r="C69" s="151"/>
      <c r="D69" s="151"/>
      <c r="E69" s="86"/>
      <c r="F69" s="87"/>
      <c r="G69" s="87"/>
      <c r="H69" s="88"/>
      <c r="I69" s="89"/>
      <c r="J69" s="89"/>
      <c r="K69" s="85"/>
      <c r="L69" s="68"/>
      <c r="M69" s="68"/>
      <c r="N69" s="82"/>
      <c r="O69" s="69" t="s">
        <v>43</v>
      </c>
      <c r="P69" s="60"/>
      <c r="Q69" s="61"/>
    </row>
    <row r="70" spans="1:18" s="34" customFormat="1" x14ac:dyDescent="0.25">
      <c r="B70" s="97"/>
      <c r="C70" s="58"/>
      <c r="D70" s="58"/>
      <c r="E70" s="41"/>
      <c r="F70" s="54"/>
      <c r="G70" s="54"/>
      <c r="H70" s="42"/>
      <c r="I70" s="67"/>
      <c r="J70" s="67"/>
      <c r="K70" s="43"/>
      <c r="L70" s="40"/>
      <c r="M70" s="40"/>
      <c r="N70" s="81"/>
      <c r="O70" s="70"/>
      <c r="P70" s="38" t="s">
        <v>44</v>
      </c>
      <c r="Q70" s="38">
        <f>COUNTIF(Q$12:Q$67, "B.201")</f>
        <v>0</v>
      </c>
    </row>
    <row r="71" spans="1:18" s="34" customFormat="1" x14ac:dyDescent="0.25">
      <c r="B71" s="97"/>
      <c r="C71" s="58"/>
      <c r="D71" s="58"/>
      <c r="E71" s="41"/>
      <c r="F71" s="55"/>
      <c r="G71" s="55"/>
      <c r="H71" s="44"/>
      <c r="I71" s="40"/>
      <c r="J71" s="40"/>
      <c r="K71" s="43"/>
      <c r="L71" s="40"/>
      <c r="M71" s="40"/>
      <c r="N71" s="81"/>
      <c r="O71" s="70"/>
      <c r="P71" s="38" t="s">
        <v>41</v>
      </c>
      <c r="Q71" s="38">
        <f>COUNTIF(Q$12:Q$67, "B.202")</f>
        <v>28</v>
      </c>
    </row>
    <row r="72" spans="1:18" s="34" customFormat="1" x14ac:dyDescent="0.25">
      <c r="B72" s="97"/>
      <c r="C72" s="58"/>
      <c r="D72" s="58"/>
      <c r="E72" s="41"/>
      <c r="F72" s="55"/>
      <c r="G72" s="55"/>
      <c r="H72" s="44"/>
      <c r="I72" s="40"/>
      <c r="J72" s="40"/>
      <c r="K72" s="43"/>
      <c r="L72" s="40"/>
      <c r="M72" s="40"/>
      <c r="N72" s="81"/>
      <c r="O72" s="70"/>
      <c r="P72" s="38" t="s">
        <v>40</v>
      </c>
      <c r="Q72" s="38">
        <f>COUNTIF(Q$12:Q$67, "B.301")</f>
        <v>0</v>
      </c>
    </row>
    <row r="73" spans="1:18" s="34" customFormat="1" x14ac:dyDescent="0.25">
      <c r="B73" s="97"/>
      <c r="C73" s="58"/>
      <c r="D73" s="58"/>
      <c r="E73" s="41"/>
      <c r="F73" s="55"/>
      <c r="G73" s="55"/>
      <c r="H73" s="44"/>
      <c r="I73" s="40"/>
      <c r="J73" s="40"/>
      <c r="K73" s="43"/>
      <c r="L73" s="40"/>
      <c r="M73" s="40"/>
      <c r="N73" s="81"/>
      <c r="O73" s="70"/>
      <c r="P73" s="38" t="s">
        <v>39</v>
      </c>
      <c r="Q73" s="38">
        <f>COUNTIF(Q$12:Q$67, "B.302")</f>
        <v>28</v>
      </c>
    </row>
    <row r="74" spans="1:18" s="34" customFormat="1" x14ac:dyDescent="0.25">
      <c r="B74" s="97"/>
      <c r="C74" s="58"/>
      <c r="D74" s="58"/>
      <c r="E74" s="41"/>
      <c r="F74" s="55"/>
      <c r="G74" s="55"/>
      <c r="H74" s="44"/>
      <c r="I74" s="40"/>
      <c r="J74" s="40"/>
      <c r="K74" s="43"/>
      <c r="L74" s="40"/>
      <c r="M74" s="40"/>
      <c r="N74" s="81"/>
      <c r="O74" s="70"/>
      <c r="P74" s="38" t="s">
        <v>45</v>
      </c>
      <c r="Q74" s="38">
        <f>COUNTIF(Q$12:Q$67, "B.401")</f>
        <v>0</v>
      </c>
    </row>
    <row r="75" spans="1:18" s="34" customFormat="1" x14ac:dyDescent="0.25">
      <c r="B75" s="97"/>
      <c r="C75" s="58"/>
      <c r="D75" s="58"/>
      <c r="E75" s="41"/>
      <c r="F75" s="55"/>
      <c r="G75" s="55"/>
      <c r="H75" s="44"/>
      <c r="I75" s="40"/>
      <c r="J75" s="40"/>
      <c r="K75" s="43"/>
      <c r="L75" s="40"/>
      <c r="M75" s="40"/>
      <c r="N75" s="81"/>
      <c r="O75" s="70"/>
      <c r="P75" s="38" t="s">
        <v>42</v>
      </c>
      <c r="Q75" s="38">
        <f>COUNTIF(Q$12:Q$67, "B.402")</f>
        <v>0</v>
      </c>
    </row>
    <row r="76" spans="1:18" s="34" customFormat="1" x14ac:dyDescent="0.25">
      <c r="B76" s="97"/>
      <c r="C76" s="58"/>
      <c r="D76" s="58"/>
      <c r="E76" s="41"/>
      <c r="F76" s="55"/>
      <c r="G76" s="55"/>
      <c r="H76" s="44"/>
      <c r="I76" s="40"/>
      <c r="J76" s="40"/>
      <c r="K76" s="43"/>
      <c r="L76" s="40"/>
      <c r="M76" s="40"/>
      <c r="N76" s="81"/>
      <c r="O76" s="70"/>
      <c r="P76" s="38" t="s">
        <v>46</v>
      </c>
      <c r="Q76" s="38">
        <f>COUNTIF(Q$12:Q$67, "B.403")</f>
        <v>0</v>
      </c>
    </row>
    <row r="77" spans="1:18" s="34" customFormat="1" x14ac:dyDescent="0.25">
      <c r="B77" s="97"/>
      <c r="C77" s="58"/>
      <c r="D77" s="58"/>
      <c r="E77" s="41"/>
      <c r="F77" s="55"/>
      <c r="G77" s="55"/>
      <c r="H77" s="44"/>
      <c r="I77" s="40"/>
      <c r="J77" s="40"/>
      <c r="K77" s="43"/>
      <c r="L77" s="40"/>
      <c r="M77" s="40"/>
      <c r="N77" s="81"/>
      <c r="O77" s="70"/>
      <c r="P77" s="38" t="s">
        <v>85</v>
      </c>
      <c r="Q77" s="38">
        <f>COUNTIF(Q$12:Q$67, "C.201")</f>
        <v>0</v>
      </c>
    </row>
    <row r="78" spans="1:18" s="34" customFormat="1" x14ac:dyDescent="0.25">
      <c r="B78" s="97"/>
      <c r="C78" s="58"/>
      <c r="D78" s="58"/>
      <c r="E78" s="41"/>
      <c r="F78" s="55"/>
      <c r="G78" s="55"/>
      <c r="H78" s="44"/>
      <c r="I78" s="40"/>
      <c r="J78" s="40"/>
      <c r="K78" s="43"/>
      <c r="L78" s="40"/>
      <c r="M78" s="40"/>
      <c r="N78" s="81"/>
      <c r="O78" s="71"/>
      <c r="P78" s="45" t="s">
        <v>47</v>
      </c>
      <c r="Q78" s="35">
        <f>SUM(Q70:Q77)</f>
        <v>56</v>
      </c>
    </row>
  </sheetData>
  <sortState ref="A12:S67">
    <sortCondition ref="B12:B67"/>
  </sortState>
  <mergeCells count="12">
    <mergeCell ref="A1:R1"/>
    <mergeCell ref="A2:R2"/>
    <mergeCell ref="A6:C6"/>
    <mergeCell ref="D6:H6"/>
    <mergeCell ref="A7:C7"/>
    <mergeCell ref="A69:D69"/>
    <mergeCell ref="A8:D8"/>
    <mergeCell ref="C9:D9"/>
    <mergeCell ref="A3:C3"/>
    <mergeCell ref="D3:J3"/>
    <mergeCell ref="A4:C4"/>
    <mergeCell ref="A5:C5"/>
  </mergeCells>
  <phoneticPr fontId="16" type="noConversion"/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tabSelected="1" topLeftCell="F1" zoomScale="70" zoomScaleNormal="70" workbookViewId="0">
      <pane ySplit="11" topLeftCell="A60" activePane="bottomLeft" state="frozen"/>
      <selection pane="bottomLeft" activeCell="S1" sqref="S1:S1048576"/>
    </sheetView>
  </sheetViews>
  <sheetFormatPr defaultColWidth="9.140625" defaultRowHeight="15.75" x14ac:dyDescent="0.25"/>
  <cols>
    <col min="1" max="1" width="7.5703125" style="34" customWidth="1"/>
    <col min="2" max="2" width="7.28515625" style="97" customWidth="1"/>
    <col min="3" max="3" width="24.42578125" style="57" bestFit="1" customWidth="1"/>
    <col min="4" max="4" width="12.5703125" style="57" customWidth="1"/>
    <col min="5" max="5" width="13.7109375" style="36" bestFit="1" customWidth="1"/>
    <col min="6" max="6" width="7.28515625" style="53" bestFit="1" customWidth="1"/>
    <col min="7" max="7" width="8.5703125" style="53" bestFit="1" customWidth="1"/>
    <col min="8" max="8" width="6.85546875" style="37" bestFit="1" customWidth="1"/>
    <col min="9" max="9" width="18.140625" style="40" customWidth="1"/>
    <col min="10" max="10" width="17.7109375" style="40" customWidth="1"/>
    <col min="11" max="11" width="42.28515625" style="39" bestFit="1" customWidth="1"/>
    <col min="12" max="12" width="22.42578125" style="40" customWidth="1"/>
    <col min="13" max="13" width="13.85546875" style="40" customWidth="1"/>
    <col min="14" max="14" width="13.85546875" style="81" bestFit="1" customWidth="1"/>
    <col min="15" max="15" width="20.5703125" style="40" bestFit="1" customWidth="1"/>
    <col min="16" max="16" width="15.7109375" style="38" bestFit="1" customWidth="1"/>
    <col min="17" max="17" width="20" style="38" bestFit="1" customWidth="1"/>
    <col min="18" max="18" width="45.85546875" style="2" bestFit="1" customWidth="1"/>
    <col min="19" max="16384" width="9.140625" style="2"/>
  </cols>
  <sheetData>
    <row r="1" spans="1:18" x14ac:dyDescent="0.25">
      <c r="A1" s="144" t="s">
        <v>136</v>
      </c>
      <c r="B1" s="144"/>
      <c r="C1" s="144"/>
      <c r="D1" s="144"/>
      <c r="E1" s="144"/>
      <c r="F1" s="145"/>
      <c r="G1" s="145"/>
      <c r="H1" s="145"/>
      <c r="I1" s="144"/>
      <c r="J1" s="144"/>
      <c r="K1" s="144"/>
      <c r="L1" s="144"/>
      <c r="M1" s="144"/>
      <c r="N1" s="144"/>
      <c r="O1" s="144"/>
      <c r="P1" s="144"/>
      <c r="Q1" s="144"/>
      <c r="R1" s="144"/>
    </row>
    <row r="2" spans="1:18" s="3" customFormat="1" x14ac:dyDescent="0.25">
      <c r="A2" s="146" t="s">
        <v>0</v>
      </c>
      <c r="B2" s="146"/>
      <c r="C2" s="146"/>
      <c r="D2" s="146"/>
      <c r="E2" s="146"/>
      <c r="F2" s="147"/>
      <c r="G2" s="147"/>
      <c r="H2" s="147"/>
      <c r="I2" s="146"/>
      <c r="J2" s="146"/>
      <c r="K2" s="146"/>
      <c r="L2" s="146"/>
      <c r="M2" s="146"/>
      <c r="N2" s="146"/>
      <c r="O2" s="146"/>
      <c r="P2" s="146"/>
      <c r="Q2" s="146"/>
      <c r="R2" s="146"/>
    </row>
    <row r="3" spans="1:18" s="3" customFormat="1" x14ac:dyDescent="0.25">
      <c r="A3" s="148" t="s">
        <v>1</v>
      </c>
      <c r="B3" s="148"/>
      <c r="C3" s="148"/>
      <c r="D3" s="149" t="s">
        <v>2</v>
      </c>
      <c r="E3" s="149"/>
      <c r="F3" s="150"/>
      <c r="G3" s="150"/>
      <c r="H3" s="150"/>
      <c r="I3" s="149"/>
      <c r="J3" s="149"/>
      <c r="K3" s="4"/>
      <c r="L3" s="5"/>
      <c r="M3" s="5"/>
      <c r="N3" s="77"/>
      <c r="O3" s="18"/>
      <c r="P3" s="6"/>
      <c r="Q3" s="6"/>
    </row>
    <row r="4" spans="1:18" s="3" customFormat="1" x14ac:dyDescent="0.25">
      <c r="A4" s="148" t="s">
        <v>3</v>
      </c>
      <c r="B4" s="148"/>
      <c r="C4" s="148"/>
      <c r="D4" s="56" t="s">
        <v>4</v>
      </c>
      <c r="E4" s="7"/>
      <c r="F4" s="46"/>
      <c r="G4" s="46"/>
      <c r="H4" s="128"/>
      <c r="I4" s="10"/>
      <c r="J4" s="10"/>
      <c r="K4" s="4"/>
      <c r="L4" s="5"/>
      <c r="M4" s="5"/>
      <c r="N4" s="77"/>
      <c r="O4" s="18"/>
      <c r="P4" s="6"/>
      <c r="Q4" s="6"/>
    </row>
    <row r="5" spans="1:18" s="3" customFormat="1" x14ac:dyDescent="0.25">
      <c r="A5" s="148" t="s">
        <v>5</v>
      </c>
      <c r="B5" s="148"/>
      <c r="C5" s="148"/>
      <c r="D5" s="56" t="s">
        <v>6</v>
      </c>
      <c r="E5" s="8"/>
      <c r="F5" s="47"/>
      <c r="G5" s="47"/>
      <c r="H5" s="129"/>
      <c r="I5" s="10"/>
      <c r="J5" s="10"/>
      <c r="K5" s="9"/>
      <c r="L5" s="10"/>
      <c r="M5" s="10"/>
      <c r="N5" s="78"/>
      <c r="O5" s="18"/>
      <c r="P5" s="6"/>
      <c r="Q5" s="6"/>
    </row>
    <row r="6" spans="1:18" s="3" customFormat="1" x14ac:dyDescent="0.25">
      <c r="A6" s="148" t="s">
        <v>7</v>
      </c>
      <c r="B6" s="148"/>
      <c r="C6" s="148"/>
      <c r="D6" s="154" t="s">
        <v>8</v>
      </c>
      <c r="E6" s="154"/>
      <c r="F6" s="155"/>
      <c r="G6" s="155"/>
      <c r="H6" s="155"/>
      <c r="I6" s="65"/>
      <c r="J6" s="65"/>
      <c r="K6" s="11"/>
      <c r="L6" s="12"/>
      <c r="M6" s="12"/>
      <c r="N6" s="78"/>
      <c r="O6" s="18"/>
      <c r="P6" s="6"/>
      <c r="Q6" s="6"/>
    </row>
    <row r="7" spans="1:18" s="3" customFormat="1" x14ac:dyDescent="0.25">
      <c r="A7" s="148" t="s">
        <v>9</v>
      </c>
      <c r="B7" s="148"/>
      <c r="C7" s="148"/>
      <c r="D7" s="56" t="s">
        <v>10</v>
      </c>
      <c r="E7" s="13"/>
      <c r="F7" s="48"/>
      <c r="G7" s="49"/>
      <c r="H7" s="14"/>
      <c r="I7" s="27"/>
      <c r="J7" s="27"/>
      <c r="K7" s="11" t="s">
        <v>11</v>
      </c>
      <c r="L7" s="12"/>
      <c r="M7" s="12"/>
      <c r="N7" s="78"/>
      <c r="O7" s="18" t="s">
        <v>64</v>
      </c>
      <c r="P7" s="6"/>
      <c r="Q7" s="6"/>
    </row>
    <row r="8" spans="1:18" s="3" customFormat="1" x14ac:dyDescent="0.25">
      <c r="A8" s="156" t="s">
        <v>12</v>
      </c>
      <c r="B8" s="156"/>
      <c r="C8" s="156"/>
      <c r="D8" s="156"/>
      <c r="E8" s="16"/>
      <c r="F8" s="50"/>
      <c r="G8" s="50"/>
      <c r="H8" s="17"/>
      <c r="I8" s="66"/>
      <c r="J8" s="66"/>
      <c r="K8" s="11"/>
      <c r="L8" s="18"/>
      <c r="M8" s="18"/>
      <c r="N8" s="78"/>
      <c r="O8" s="12"/>
      <c r="P8" s="6"/>
      <c r="Q8" s="6"/>
    </row>
    <row r="9" spans="1:18" s="22" customFormat="1" ht="63" x14ac:dyDescent="0.25">
      <c r="A9" s="19" t="s">
        <v>69</v>
      </c>
      <c r="B9" s="95" t="s">
        <v>13</v>
      </c>
      <c r="C9" s="152" t="s">
        <v>14</v>
      </c>
      <c r="D9" s="153"/>
      <c r="E9" s="20" t="s">
        <v>15</v>
      </c>
      <c r="F9" s="51" t="s">
        <v>16</v>
      </c>
      <c r="G9" s="51" t="s">
        <v>17</v>
      </c>
      <c r="H9" s="21" t="s">
        <v>18</v>
      </c>
      <c r="I9" s="59" t="s">
        <v>63</v>
      </c>
      <c r="J9" s="59" t="s">
        <v>78</v>
      </c>
      <c r="K9" s="19" t="s">
        <v>19</v>
      </c>
      <c r="L9" s="1" t="s">
        <v>67</v>
      </c>
      <c r="M9" s="19" t="s">
        <v>71</v>
      </c>
      <c r="N9" s="79" t="s">
        <v>80</v>
      </c>
      <c r="O9" s="73" t="s">
        <v>65</v>
      </c>
      <c r="P9" s="73" t="s">
        <v>66</v>
      </c>
      <c r="Q9" s="76" t="s">
        <v>72</v>
      </c>
      <c r="R9" s="19" t="s">
        <v>20</v>
      </c>
    </row>
    <row r="10" spans="1:18" s="15" customFormat="1" x14ac:dyDescent="0.25">
      <c r="A10" s="23"/>
      <c r="B10" s="96"/>
      <c r="C10" s="83"/>
      <c r="D10" s="84"/>
      <c r="E10" s="24"/>
      <c r="F10" s="52"/>
      <c r="G10" s="52"/>
      <c r="H10" s="25"/>
      <c r="I10" s="62"/>
      <c r="J10" s="62"/>
      <c r="K10" s="23"/>
      <c r="L10" s="72"/>
      <c r="M10" s="26"/>
      <c r="N10" s="80"/>
      <c r="O10" s="74"/>
      <c r="P10" s="75"/>
      <c r="Q10" s="75"/>
      <c r="R10" s="28"/>
    </row>
    <row r="11" spans="1:18" s="127" customFormat="1" x14ac:dyDescent="0.25">
      <c r="A11" s="29" t="s">
        <v>21</v>
      </c>
      <c r="B11" s="118" t="s">
        <v>22</v>
      </c>
      <c r="C11" s="140" t="s">
        <v>23</v>
      </c>
      <c r="D11" s="141" t="s">
        <v>24</v>
      </c>
      <c r="E11" s="29" t="s">
        <v>25</v>
      </c>
      <c r="F11" s="29" t="s">
        <v>26</v>
      </c>
      <c r="G11" s="29" t="s">
        <v>27</v>
      </c>
      <c r="H11" s="29" t="s">
        <v>28</v>
      </c>
      <c r="I11" s="119" t="s">
        <v>29</v>
      </c>
      <c r="J11" s="119" t="s">
        <v>30</v>
      </c>
      <c r="K11" s="29" t="s">
        <v>31</v>
      </c>
      <c r="L11" s="122" t="s">
        <v>32</v>
      </c>
      <c r="M11" s="29" t="s">
        <v>33</v>
      </c>
      <c r="N11" s="29" t="s">
        <v>34</v>
      </c>
      <c r="O11" s="122" t="s">
        <v>35</v>
      </c>
      <c r="P11" s="122" t="s">
        <v>36</v>
      </c>
      <c r="Q11" s="122" t="s">
        <v>37</v>
      </c>
      <c r="R11" s="29" t="s">
        <v>38</v>
      </c>
    </row>
    <row r="12" spans="1:18" s="94" customFormat="1" x14ac:dyDescent="0.25">
      <c r="A12" s="30">
        <v>1</v>
      </c>
      <c r="B12" s="130">
        <v>17</v>
      </c>
      <c r="C12" s="131" t="s">
        <v>138</v>
      </c>
      <c r="D12" s="132" t="s">
        <v>73</v>
      </c>
      <c r="E12" s="133">
        <v>37034</v>
      </c>
      <c r="F12" s="63">
        <f t="shared" ref="F12:F67" si="0">DAY(E12)</f>
        <v>23</v>
      </c>
      <c r="G12" s="63">
        <f t="shared" ref="G12:G67" si="1">MONTH(E12)</f>
        <v>5</v>
      </c>
      <c r="H12" s="30">
        <f t="shared" ref="H12:H67" si="2">YEAR(E12)</f>
        <v>2001</v>
      </c>
      <c r="I12" s="139" t="s">
        <v>210</v>
      </c>
      <c r="J12" s="139" t="s">
        <v>211</v>
      </c>
      <c r="K12" s="134" t="s">
        <v>81</v>
      </c>
      <c r="L12" s="138" t="s">
        <v>90</v>
      </c>
      <c r="M12" s="134" t="s">
        <v>88</v>
      </c>
      <c r="N12" s="98">
        <v>45514</v>
      </c>
      <c r="O12" s="100" t="s">
        <v>92</v>
      </c>
      <c r="P12" s="100" t="s">
        <v>70</v>
      </c>
      <c r="Q12" s="100" t="s">
        <v>41</v>
      </c>
      <c r="R12" s="135"/>
    </row>
    <row r="13" spans="1:18" s="94" customFormat="1" x14ac:dyDescent="0.25">
      <c r="A13" s="30">
        <v>2</v>
      </c>
      <c r="B13" s="105">
        <v>18</v>
      </c>
      <c r="C13" s="90" t="s">
        <v>139</v>
      </c>
      <c r="D13" s="91" t="s">
        <v>50</v>
      </c>
      <c r="E13" s="116">
        <v>36814</v>
      </c>
      <c r="F13" s="63">
        <f t="shared" si="0"/>
        <v>15</v>
      </c>
      <c r="G13" s="63">
        <f t="shared" si="1"/>
        <v>10</v>
      </c>
      <c r="H13" s="30">
        <f t="shared" si="2"/>
        <v>2000</v>
      </c>
      <c r="I13" s="120" t="s">
        <v>212</v>
      </c>
      <c r="J13" s="120" t="s">
        <v>213</v>
      </c>
      <c r="K13" s="135" t="s">
        <v>52</v>
      </c>
      <c r="L13" s="123" t="s">
        <v>304</v>
      </c>
      <c r="M13" s="90" t="s">
        <v>96</v>
      </c>
      <c r="N13" s="98">
        <v>45514</v>
      </c>
      <c r="O13" s="100" t="s">
        <v>92</v>
      </c>
      <c r="P13" s="100" t="s">
        <v>70</v>
      </c>
      <c r="Q13" s="100" t="s">
        <v>41</v>
      </c>
      <c r="R13" s="135"/>
    </row>
    <row r="14" spans="1:18" s="94" customFormat="1" x14ac:dyDescent="0.25">
      <c r="A14" s="30">
        <v>3</v>
      </c>
      <c r="B14" s="105">
        <v>14</v>
      </c>
      <c r="C14" s="90" t="s">
        <v>140</v>
      </c>
      <c r="D14" s="91" t="s">
        <v>50</v>
      </c>
      <c r="E14" s="116">
        <v>37598</v>
      </c>
      <c r="F14" s="63">
        <f t="shared" si="0"/>
        <v>8</v>
      </c>
      <c r="G14" s="63">
        <f t="shared" si="1"/>
        <v>12</v>
      </c>
      <c r="H14" s="30">
        <f t="shared" si="2"/>
        <v>2002</v>
      </c>
      <c r="I14" s="120" t="s">
        <v>214</v>
      </c>
      <c r="J14" s="120" t="s">
        <v>215</v>
      </c>
      <c r="K14" s="135" t="s">
        <v>59</v>
      </c>
      <c r="L14" s="123" t="s">
        <v>77</v>
      </c>
      <c r="M14" s="90" t="s">
        <v>87</v>
      </c>
      <c r="N14" s="98">
        <v>45514</v>
      </c>
      <c r="O14" s="100" t="s">
        <v>92</v>
      </c>
      <c r="P14" s="100" t="s">
        <v>70</v>
      </c>
      <c r="Q14" s="100" t="s">
        <v>41</v>
      </c>
      <c r="R14" s="135"/>
    </row>
    <row r="15" spans="1:18" s="94" customFormat="1" x14ac:dyDescent="0.25">
      <c r="A15" s="30">
        <v>4</v>
      </c>
      <c r="B15" s="105">
        <v>29</v>
      </c>
      <c r="C15" s="90" t="s">
        <v>99</v>
      </c>
      <c r="D15" s="91" t="s">
        <v>50</v>
      </c>
      <c r="E15" s="116">
        <v>37529</v>
      </c>
      <c r="F15" s="63">
        <f t="shared" si="0"/>
        <v>30</v>
      </c>
      <c r="G15" s="63">
        <f t="shared" si="1"/>
        <v>9</v>
      </c>
      <c r="H15" s="30">
        <f t="shared" si="2"/>
        <v>2002</v>
      </c>
      <c r="I15" s="120" t="s">
        <v>102</v>
      </c>
      <c r="J15" s="120" t="s">
        <v>103</v>
      </c>
      <c r="K15" s="135" t="s">
        <v>48</v>
      </c>
      <c r="L15" s="123" t="s">
        <v>89</v>
      </c>
      <c r="M15" s="90" t="s">
        <v>87</v>
      </c>
      <c r="N15" s="98">
        <v>45514</v>
      </c>
      <c r="O15" s="100" t="s">
        <v>92</v>
      </c>
      <c r="P15" s="100" t="s">
        <v>70</v>
      </c>
      <c r="Q15" s="100" t="s">
        <v>41</v>
      </c>
      <c r="R15" s="135"/>
    </row>
    <row r="16" spans="1:18" s="94" customFormat="1" x14ac:dyDescent="0.25">
      <c r="A16" s="30">
        <v>5</v>
      </c>
      <c r="B16" s="105">
        <v>46</v>
      </c>
      <c r="C16" s="90" t="s">
        <v>141</v>
      </c>
      <c r="D16" s="91" t="s">
        <v>142</v>
      </c>
      <c r="E16" s="116">
        <v>37211</v>
      </c>
      <c r="F16" s="63">
        <f t="shared" si="0"/>
        <v>16</v>
      </c>
      <c r="G16" s="63">
        <f t="shared" si="1"/>
        <v>11</v>
      </c>
      <c r="H16" s="30">
        <f t="shared" si="2"/>
        <v>2001</v>
      </c>
      <c r="I16" s="120" t="s">
        <v>216</v>
      </c>
      <c r="J16" s="120" t="s">
        <v>217</v>
      </c>
      <c r="K16" s="135" t="s">
        <v>81</v>
      </c>
      <c r="L16" s="123" t="s">
        <v>90</v>
      </c>
      <c r="M16" s="90" t="s">
        <v>88</v>
      </c>
      <c r="N16" s="98">
        <v>45514</v>
      </c>
      <c r="O16" s="100" t="s">
        <v>92</v>
      </c>
      <c r="P16" s="100" t="s">
        <v>70</v>
      </c>
      <c r="Q16" s="100" t="s">
        <v>41</v>
      </c>
      <c r="R16" s="135"/>
    </row>
    <row r="17" spans="1:18" s="94" customFormat="1" x14ac:dyDescent="0.25">
      <c r="A17" s="30">
        <v>6</v>
      </c>
      <c r="B17" s="105">
        <v>38</v>
      </c>
      <c r="C17" s="90" t="s">
        <v>143</v>
      </c>
      <c r="D17" s="91" t="s">
        <v>144</v>
      </c>
      <c r="E17" s="116">
        <v>37299</v>
      </c>
      <c r="F17" s="63">
        <f t="shared" si="0"/>
        <v>12</v>
      </c>
      <c r="G17" s="63">
        <f t="shared" si="1"/>
        <v>2</v>
      </c>
      <c r="H17" s="30">
        <f t="shared" si="2"/>
        <v>2002</v>
      </c>
      <c r="I17" s="120" t="s">
        <v>218</v>
      </c>
      <c r="J17" s="120" t="s">
        <v>219</v>
      </c>
      <c r="K17" s="135" t="s">
        <v>51</v>
      </c>
      <c r="L17" s="123" t="s">
        <v>74</v>
      </c>
      <c r="M17" s="90" t="s">
        <v>87</v>
      </c>
      <c r="N17" s="98">
        <v>45514</v>
      </c>
      <c r="O17" s="100" t="s">
        <v>92</v>
      </c>
      <c r="P17" s="100" t="s">
        <v>70</v>
      </c>
      <c r="Q17" s="100" t="s">
        <v>41</v>
      </c>
      <c r="R17" s="142"/>
    </row>
    <row r="18" spans="1:18" s="31" customFormat="1" x14ac:dyDescent="0.25">
      <c r="A18" s="30">
        <v>7</v>
      </c>
      <c r="B18" s="105">
        <v>45</v>
      </c>
      <c r="C18" s="90" t="s">
        <v>145</v>
      </c>
      <c r="D18" s="91" t="s">
        <v>146</v>
      </c>
      <c r="E18" s="116">
        <v>37398</v>
      </c>
      <c r="F18" s="63">
        <f t="shared" si="0"/>
        <v>22</v>
      </c>
      <c r="G18" s="63">
        <f t="shared" si="1"/>
        <v>5</v>
      </c>
      <c r="H18" s="30">
        <f t="shared" si="2"/>
        <v>2002</v>
      </c>
      <c r="I18" s="120" t="s">
        <v>220</v>
      </c>
      <c r="J18" s="120" t="s">
        <v>221</v>
      </c>
      <c r="K18" s="135" t="s">
        <v>52</v>
      </c>
      <c r="L18" s="123" t="s">
        <v>91</v>
      </c>
      <c r="M18" s="90" t="s">
        <v>87</v>
      </c>
      <c r="N18" s="98">
        <v>45514</v>
      </c>
      <c r="O18" s="100" t="s">
        <v>92</v>
      </c>
      <c r="P18" s="100" t="s">
        <v>70</v>
      </c>
      <c r="Q18" s="100" t="s">
        <v>41</v>
      </c>
      <c r="R18" s="135"/>
    </row>
    <row r="19" spans="1:18" s="32" customFormat="1" x14ac:dyDescent="0.25">
      <c r="A19" s="30">
        <v>8</v>
      </c>
      <c r="B19" s="105">
        <v>44</v>
      </c>
      <c r="C19" s="90" t="s">
        <v>147</v>
      </c>
      <c r="D19" s="91" t="s">
        <v>148</v>
      </c>
      <c r="E19" s="116">
        <v>37531</v>
      </c>
      <c r="F19" s="63">
        <f t="shared" si="0"/>
        <v>2</v>
      </c>
      <c r="G19" s="63">
        <f t="shared" si="1"/>
        <v>10</v>
      </c>
      <c r="H19" s="30">
        <f t="shared" si="2"/>
        <v>2002</v>
      </c>
      <c r="I19" s="120" t="s">
        <v>222</v>
      </c>
      <c r="J19" s="120" t="s">
        <v>223</v>
      </c>
      <c r="K19" s="135" t="s">
        <v>52</v>
      </c>
      <c r="L19" s="123" t="s">
        <v>91</v>
      </c>
      <c r="M19" s="90" t="s">
        <v>87</v>
      </c>
      <c r="N19" s="98">
        <v>45514</v>
      </c>
      <c r="O19" s="100" t="s">
        <v>92</v>
      </c>
      <c r="P19" s="100" t="s">
        <v>70</v>
      </c>
      <c r="Q19" s="100" t="s">
        <v>41</v>
      </c>
      <c r="R19" s="135"/>
    </row>
    <row r="20" spans="1:18" s="32" customFormat="1" x14ac:dyDescent="0.25">
      <c r="A20" s="30">
        <v>9</v>
      </c>
      <c r="B20" s="105">
        <v>16</v>
      </c>
      <c r="C20" s="90" t="s">
        <v>107</v>
      </c>
      <c r="D20" s="91" t="s">
        <v>108</v>
      </c>
      <c r="E20" s="116">
        <v>36741</v>
      </c>
      <c r="F20" s="63">
        <f t="shared" si="0"/>
        <v>3</v>
      </c>
      <c r="G20" s="63">
        <f t="shared" si="1"/>
        <v>8</v>
      </c>
      <c r="H20" s="30">
        <f t="shared" si="2"/>
        <v>2000</v>
      </c>
      <c r="I20" s="120" t="s">
        <v>106</v>
      </c>
      <c r="J20" s="120" t="s">
        <v>124</v>
      </c>
      <c r="K20" s="135" t="s">
        <v>48</v>
      </c>
      <c r="L20" s="123" t="s">
        <v>133</v>
      </c>
      <c r="M20" s="90" t="s">
        <v>96</v>
      </c>
      <c r="N20" s="98">
        <v>45514</v>
      </c>
      <c r="O20" s="100" t="s">
        <v>92</v>
      </c>
      <c r="P20" s="100" t="s">
        <v>70</v>
      </c>
      <c r="Q20" s="100" t="s">
        <v>41</v>
      </c>
      <c r="R20" s="135"/>
    </row>
    <row r="21" spans="1:18" s="31" customFormat="1" x14ac:dyDescent="0.25">
      <c r="A21" s="30">
        <v>10</v>
      </c>
      <c r="B21" s="105">
        <v>49</v>
      </c>
      <c r="C21" s="90" t="s">
        <v>149</v>
      </c>
      <c r="D21" s="91" t="s">
        <v>150</v>
      </c>
      <c r="E21" s="116">
        <v>37405</v>
      </c>
      <c r="F21" s="63">
        <f t="shared" si="0"/>
        <v>29</v>
      </c>
      <c r="G21" s="63">
        <f t="shared" si="1"/>
        <v>5</v>
      </c>
      <c r="H21" s="30">
        <f t="shared" si="2"/>
        <v>2002</v>
      </c>
      <c r="I21" s="120" t="s">
        <v>224</v>
      </c>
      <c r="J21" s="120" t="s">
        <v>225</v>
      </c>
      <c r="K21" s="135" t="s">
        <v>60</v>
      </c>
      <c r="L21" s="123" t="s">
        <v>82</v>
      </c>
      <c r="M21" s="90" t="s">
        <v>87</v>
      </c>
      <c r="N21" s="98">
        <v>45514</v>
      </c>
      <c r="O21" s="100" t="s">
        <v>92</v>
      </c>
      <c r="P21" s="100" t="s">
        <v>70</v>
      </c>
      <c r="Q21" s="100" t="s">
        <v>41</v>
      </c>
      <c r="R21" s="135"/>
    </row>
    <row r="22" spans="1:18" s="31" customFormat="1" x14ac:dyDescent="0.25">
      <c r="A22" s="30">
        <v>11</v>
      </c>
      <c r="B22" s="105">
        <v>35</v>
      </c>
      <c r="C22" s="90" t="s">
        <v>151</v>
      </c>
      <c r="D22" s="91" t="s">
        <v>152</v>
      </c>
      <c r="E22" s="116">
        <v>37512</v>
      </c>
      <c r="F22" s="63">
        <f t="shared" si="0"/>
        <v>13</v>
      </c>
      <c r="G22" s="63">
        <f t="shared" si="1"/>
        <v>9</v>
      </c>
      <c r="H22" s="30">
        <f t="shared" si="2"/>
        <v>2002</v>
      </c>
      <c r="I22" s="120" t="s">
        <v>226</v>
      </c>
      <c r="J22" s="120" t="s">
        <v>227</v>
      </c>
      <c r="K22" s="135" t="s">
        <v>60</v>
      </c>
      <c r="L22" s="123" t="s">
        <v>82</v>
      </c>
      <c r="M22" s="90" t="s">
        <v>87</v>
      </c>
      <c r="N22" s="98">
        <v>45514</v>
      </c>
      <c r="O22" s="100" t="s">
        <v>92</v>
      </c>
      <c r="P22" s="100" t="s">
        <v>70</v>
      </c>
      <c r="Q22" s="100" t="s">
        <v>41</v>
      </c>
      <c r="R22" s="135"/>
    </row>
    <row r="23" spans="1:18" s="31" customFormat="1" x14ac:dyDescent="0.25">
      <c r="A23" s="30">
        <v>12</v>
      </c>
      <c r="B23" s="105">
        <v>22</v>
      </c>
      <c r="C23" s="90" t="s">
        <v>94</v>
      </c>
      <c r="D23" s="91" t="s">
        <v>153</v>
      </c>
      <c r="E23" s="116">
        <v>37546</v>
      </c>
      <c r="F23" s="63">
        <f t="shared" si="0"/>
        <v>17</v>
      </c>
      <c r="G23" s="63">
        <f t="shared" si="1"/>
        <v>10</v>
      </c>
      <c r="H23" s="30">
        <f t="shared" si="2"/>
        <v>2002</v>
      </c>
      <c r="I23" s="120" t="s">
        <v>228</v>
      </c>
      <c r="J23" s="120" t="s">
        <v>229</v>
      </c>
      <c r="K23" s="135" t="s">
        <v>57</v>
      </c>
      <c r="L23" s="123" t="s">
        <v>305</v>
      </c>
      <c r="M23" s="90" t="s">
        <v>87</v>
      </c>
      <c r="N23" s="98">
        <v>45514</v>
      </c>
      <c r="O23" s="100" t="s">
        <v>92</v>
      </c>
      <c r="P23" s="100" t="s">
        <v>70</v>
      </c>
      <c r="Q23" s="100" t="s">
        <v>41</v>
      </c>
      <c r="R23" s="135"/>
    </row>
    <row r="24" spans="1:18" s="31" customFormat="1" x14ac:dyDescent="0.25">
      <c r="A24" s="30">
        <v>13</v>
      </c>
      <c r="B24" s="105">
        <v>11</v>
      </c>
      <c r="C24" s="90" t="s">
        <v>154</v>
      </c>
      <c r="D24" s="91" t="s">
        <v>83</v>
      </c>
      <c r="E24" s="116">
        <v>37052</v>
      </c>
      <c r="F24" s="63">
        <f t="shared" si="0"/>
        <v>10</v>
      </c>
      <c r="G24" s="63">
        <f t="shared" si="1"/>
        <v>6</v>
      </c>
      <c r="H24" s="30">
        <f t="shared" si="2"/>
        <v>2001</v>
      </c>
      <c r="I24" s="120" t="s">
        <v>230</v>
      </c>
      <c r="J24" s="120" t="s">
        <v>231</v>
      </c>
      <c r="K24" s="135" t="s">
        <v>81</v>
      </c>
      <c r="L24" s="123" t="s">
        <v>90</v>
      </c>
      <c r="M24" s="90" t="s">
        <v>88</v>
      </c>
      <c r="N24" s="98">
        <v>45514</v>
      </c>
      <c r="O24" s="100" t="s">
        <v>92</v>
      </c>
      <c r="P24" s="100" t="s">
        <v>70</v>
      </c>
      <c r="Q24" s="100" t="s">
        <v>41</v>
      </c>
      <c r="R24" s="135"/>
    </row>
    <row r="25" spans="1:18" s="32" customFormat="1" x14ac:dyDescent="0.25">
      <c r="A25" s="30">
        <v>14</v>
      </c>
      <c r="B25" s="105">
        <v>53</v>
      </c>
      <c r="C25" s="90" t="s">
        <v>155</v>
      </c>
      <c r="D25" s="91" t="s">
        <v>156</v>
      </c>
      <c r="E25" s="116">
        <v>37403</v>
      </c>
      <c r="F25" s="63">
        <f t="shared" si="0"/>
        <v>27</v>
      </c>
      <c r="G25" s="63">
        <f t="shared" si="1"/>
        <v>5</v>
      </c>
      <c r="H25" s="30">
        <f t="shared" si="2"/>
        <v>2002</v>
      </c>
      <c r="I25" s="120" t="s">
        <v>232</v>
      </c>
      <c r="J25" s="120" t="s">
        <v>233</v>
      </c>
      <c r="K25" s="135" t="s">
        <v>57</v>
      </c>
      <c r="L25" s="123" t="s">
        <v>306</v>
      </c>
      <c r="M25" s="90" t="s">
        <v>87</v>
      </c>
      <c r="N25" s="98">
        <v>45514</v>
      </c>
      <c r="O25" s="100" t="s">
        <v>92</v>
      </c>
      <c r="P25" s="100" t="s">
        <v>70</v>
      </c>
      <c r="Q25" s="100" t="s">
        <v>41</v>
      </c>
      <c r="R25" s="135"/>
    </row>
    <row r="26" spans="1:18" s="32" customFormat="1" x14ac:dyDescent="0.25">
      <c r="A26" s="30">
        <v>15</v>
      </c>
      <c r="B26" s="105">
        <v>129</v>
      </c>
      <c r="C26" s="90" t="s">
        <v>157</v>
      </c>
      <c r="D26" s="91" t="s">
        <v>158</v>
      </c>
      <c r="E26" s="116">
        <v>36898</v>
      </c>
      <c r="F26" s="63">
        <f t="shared" si="0"/>
        <v>7</v>
      </c>
      <c r="G26" s="63">
        <f t="shared" si="1"/>
        <v>1</v>
      </c>
      <c r="H26" s="30">
        <f t="shared" si="2"/>
        <v>2001</v>
      </c>
      <c r="I26" s="120" t="s">
        <v>234</v>
      </c>
      <c r="J26" s="120" t="s">
        <v>235</v>
      </c>
      <c r="K26" s="135" t="s">
        <v>48</v>
      </c>
      <c r="L26" s="123" t="s">
        <v>98</v>
      </c>
      <c r="M26" s="90" t="s">
        <v>86</v>
      </c>
      <c r="N26" s="98">
        <v>45514</v>
      </c>
      <c r="O26" s="100" t="s">
        <v>92</v>
      </c>
      <c r="P26" s="100" t="s">
        <v>70</v>
      </c>
      <c r="Q26" s="100" t="s">
        <v>41</v>
      </c>
      <c r="R26" s="135" t="s">
        <v>329</v>
      </c>
    </row>
    <row r="27" spans="1:18" s="31" customFormat="1" x14ac:dyDescent="0.25">
      <c r="A27" s="30">
        <v>16</v>
      </c>
      <c r="B27" s="105">
        <v>37</v>
      </c>
      <c r="C27" s="90" t="s">
        <v>109</v>
      </c>
      <c r="D27" s="91" t="s">
        <v>62</v>
      </c>
      <c r="E27" s="116">
        <v>37546</v>
      </c>
      <c r="F27" s="63">
        <f t="shared" si="0"/>
        <v>17</v>
      </c>
      <c r="G27" s="63">
        <f t="shared" si="1"/>
        <v>10</v>
      </c>
      <c r="H27" s="30">
        <f t="shared" si="2"/>
        <v>2002</v>
      </c>
      <c r="I27" s="120" t="s">
        <v>236</v>
      </c>
      <c r="J27" s="120" t="s">
        <v>125</v>
      </c>
      <c r="K27" s="135" t="s">
        <v>59</v>
      </c>
      <c r="L27" s="123" t="s">
        <v>77</v>
      </c>
      <c r="M27" s="90" t="s">
        <v>87</v>
      </c>
      <c r="N27" s="98">
        <v>45514</v>
      </c>
      <c r="O27" s="100" t="s">
        <v>92</v>
      </c>
      <c r="P27" s="100" t="s">
        <v>70</v>
      </c>
      <c r="Q27" s="100" t="s">
        <v>41</v>
      </c>
      <c r="R27" s="135"/>
    </row>
    <row r="28" spans="1:18" s="31" customFormat="1" x14ac:dyDescent="0.25">
      <c r="A28" s="30">
        <v>17</v>
      </c>
      <c r="B28" s="105">
        <v>40</v>
      </c>
      <c r="C28" s="90" t="s">
        <v>159</v>
      </c>
      <c r="D28" s="91" t="s">
        <v>160</v>
      </c>
      <c r="E28" s="116">
        <v>34835</v>
      </c>
      <c r="F28" s="63">
        <f t="shared" si="0"/>
        <v>16</v>
      </c>
      <c r="G28" s="63">
        <f t="shared" si="1"/>
        <v>5</v>
      </c>
      <c r="H28" s="30">
        <f t="shared" si="2"/>
        <v>1995</v>
      </c>
      <c r="I28" s="120" t="s">
        <v>237</v>
      </c>
      <c r="J28" s="120" t="s">
        <v>238</v>
      </c>
      <c r="K28" s="135" t="s">
        <v>95</v>
      </c>
      <c r="L28" s="123" t="s">
        <v>307</v>
      </c>
      <c r="M28" s="90" t="s">
        <v>86</v>
      </c>
      <c r="N28" s="98">
        <v>45514</v>
      </c>
      <c r="O28" s="100" t="s">
        <v>92</v>
      </c>
      <c r="P28" s="100" t="s">
        <v>70</v>
      </c>
      <c r="Q28" s="100" t="s">
        <v>41</v>
      </c>
      <c r="R28" s="135"/>
    </row>
    <row r="29" spans="1:18" s="31" customFormat="1" x14ac:dyDescent="0.25">
      <c r="A29" s="30">
        <v>18</v>
      </c>
      <c r="B29" s="105">
        <v>31</v>
      </c>
      <c r="C29" s="90" t="s">
        <v>161</v>
      </c>
      <c r="D29" s="91" t="s">
        <v>162</v>
      </c>
      <c r="E29" s="116">
        <v>37937</v>
      </c>
      <c r="F29" s="63">
        <f t="shared" si="0"/>
        <v>12</v>
      </c>
      <c r="G29" s="63">
        <f t="shared" si="1"/>
        <v>11</v>
      </c>
      <c r="H29" s="30">
        <f t="shared" si="2"/>
        <v>2003</v>
      </c>
      <c r="I29" s="120" t="s">
        <v>239</v>
      </c>
      <c r="J29" s="120" t="s">
        <v>240</v>
      </c>
      <c r="K29" s="135" t="s">
        <v>57</v>
      </c>
      <c r="L29" s="123" t="s">
        <v>308</v>
      </c>
      <c r="M29" s="90" t="s">
        <v>309</v>
      </c>
      <c r="N29" s="98">
        <v>45514</v>
      </c>
      <c r="O29" s="100" t="s">
        <v>92</v>
      </c>
      <c r="P29" s="100" t="s">
        <v>70</v>
      </c>
      <c r="Q29" s="100" t="s">
        <v>41</v>
      </c>
      <c r="R29" s="135"/>
    </row>
    <row r="30" spans="1:18" s="31" customFormat="1" x14ac:dyDescent="0.25">
      <c r="A30" s="30">
        <v>19</v>
      </c>
      <c r="B30" s="105">
        <v>47</v>
      </c>
      <c r="C30" s="90" t="s">
        <v>163</v>
      </c>
      <c r="D30" s="91" t="s">
        <v>164</v>
      </c>
      <c r="E30" s="116">
        <v>37314</v>
      </c>
      <c r="F30" s="63">
        <f t="shared" si="0"/>
        <v>27</v>
      </c>
      <c r="G30" s="63">
        <f t="shared" si="1"/>
        <v>2</v>
      </c>
      <c r="H30" s="30">
        <f t="shared" si="2"/>
        <v>2002</v>
      </c>
      <c r="I30" s="120" t="s">
        <v>241</v>
      </c>
      <c r="J30" s="120" t="s">
        <v>242</v>
      </c>
      <c r="K30" s="135" t="s">
        <v>81</v>
      </c>
      <c r="L30" s="123" t="s">
        <v>310</v>
      </c>
      <c r="M30" s="90" t="s">
        <v>311</v>
      </c>
      <c r="N30" s="98">
        <v>45514</v>
      </c>
      <c r="O30" s="100" t="s">
        <v>92</v>
      </c>
      <c r="P30" s="100" t="s">
        <v>70</v>
      </c>
      <c r="Q30" s="100" t="s">
        <v>41</v>
      </c>
      <c r="R30" s="135"/>
    </row>
    <row r="31" spans="1:18" s="31" customFormat="1" x14ac:dyDescent="0.25">
      <c r="A31" s="30">
        <v>20</v>
      </c>
      <c r="B31" s="105">
        <v>34</v>
      </c>
      <c r="C31" s="90" t="s">
        <v>111</v>
      </c>
      <c r="D31" s="91" t="s">
        <v>54</v>
      </c>
      <c r="E31" s="116">
        <v>37550</v>
      </c>
      <c r="F31" s="63">
        <f t="shared" si="0"/>
        <v>21</v>
      </c>
      <c r="G31" s="63">
        <f t="shared" si="1"/>
        <v>10</v>
      </c>
      <c r="H31" s="30">
        <f t="shared" si="2"/>
        <v>2002</v>
      </c>
      <c r="I31" s="120" t="s">
        <v>110</v>
      </c>
      <c r="J31" s="120" t="s">
        <v>126</v>
      </c>
      <c r="K31" s="135" t="s">
        <v>53</v>
      </c>
      <c r="L31" s="123" t="s">
        <v>79</v>
      </c>
      <c r="M31" s="90" t="s">
        <v>87</v>
      </c>
      <c r="N31" s="98">
        <v>45514</v>
      </c>
      <c r="O31" s="100" t="s">
        <v>92</v>
      </c>
      <c r="P31" s="100" t="s">
        <v>70</v>
      </c>
      <c r="Q31" s="100" t="s">
        <v>41</v>
      </c>
      <c r="R31" s="135"/>
    </row>
    <row r="32" spans="1:18" s="32" customFormat="1" x14ac:dyDescent="0.25">
      <c r="A32" s="30">
        <v>21</v>
      </c>
      <c r="B32" s="105">
        <v>41</v>
      </c>
      <c r="C32" s="90" t="s">
        <v>165</v>
      </c>
      <c r="D32" s="91" t="s">
        <v>166</v>
      </c>
      <c r="E32" s="116">
        <v>37400</v>
      </c>
      <c r="F32" s="63">
        <f t="shared" si="0"/>
        <v>24</v>
      </c>
      <c r="G32" s="63">
        <f t="shared" si="1"/>
        <v>5</v>
      </c>
      <c r="H32" s="30">
        <f t="shared" si="2"/>
        <v>2002</v>
      </c>
      <c r="I32" s="120" t="s">
        <v>243</v>
      </c>
      <c r="J32" s="120" t="s">
        <v>244</v>
      </c>
      <c r="K32" s="135" t="s">
        <v>53</v>
      </c>
      <c r="L32" s="123" t="s">
        <v>79</v>
      </c>
      <c r="M32" s="90" t="s">
        <v>87</v>
      </c>
      <c r="N32" s="98">
        <v>45514</v>
      </c>
      <c r="O32" s="100" t="s">
        <v>92</v>
      </c>
      <c r="P32" s="100" t="s">
        <v>70</v>
      </c>
      <c r="Q32" s="100" t="s">
        <v>41</v>
      </c>
      <c r="R32" s="135"/>
    </row>
    <row r="33" spans="1:18" s="31" customFormat="1" x14ac:dyDescent="0.25">
      <c r="A33" s="30">
        <v>22</v>
      </c>
      <c r="B33" s="105">
        <v>27</v>
      </c>
      <c r="C33" s="90" t="s">
        <v>167</v>
      </c>
      <c r="D33" s="91" t="s">
        <v>168</v>
      </c>
      <c r="E33" s="116">
        <v>35774</v>
      </c>
      <c r="F33" s="63">
        <f t="shared" si="0"/>
        <v>10</v>
      </c>
      <c r="G33" s="63">
        <f t="shared" si="1"/>
        <v>12</v>
      </c>
      <c r="H33" s="30">
        <f t="shared" si="2"/>
        <v>1997</v>
      </c>
      <c r="I33" s="120" t="s">
        <v>245</v>
      </c>
      <c r="J33" s="120" t="s">
        <v>246</v>
      </c>
      <c r="K33" s="135" t="s">
        <v>60</v>
      </c>
      <c r="L33" s="123" t="s">
        <v>312</v>
      </c>
      <c r="M33" s="90" t="s">
        <v>313</v>
      </c>
      <c r="N33" s="98">
        <v>45514</v>
      </c>
      <c r="O33" s="100" t="s">
        <v>92</v>
      </c>
      <c r="P33" s="100" t="s">
        <v>70</v>
      </c>
      <c r="Q33" s="100" t="s">
        <v>41</v>
      </c>
      <c r="R33" s="135"/>
    </row>
    <row r="34" spans="1:18" s="31" customFormat="1" x14ac:dyDescent="0.25">
      <c r="A34" s="30">
        <v>23</v>
      </c>
      <c r="B34" s="105">
        <v>1</v>
      </c>
      <c r="C34" s="90" t="s">
        <v>169</v>
      </c>
      <c r="D34" s="91" t="s">
        <v>170</v>
      </c>
      <c r="E34" s="116">
        <v>36905</v>
      </c>
      <c r="F34" s="63">
        <f t="shared" si="0"/>
        <v>14</v>
      </c>
      <c r="G34" s="63">
        <f t="shared" si="1"/>
        <v>1</v>
      </c>
      <c r="H34" s="30">
        <f t="shared" si="2"/>
        <v>2001</v>
      </c>
      <c r="I34" s="120" t="s">
        <v>247</v>
      </c>
      <c r="J34" s="120" t="s">
        <v>248</v>
      </c>
      <c r="K34" s="135" t="s">
        <v>60</v>
      </c>
      <c r="L34" s="123" t="s">
        <v>314</v>
      </c>
      <c r="M34" s="90" t="s">
        <v>86</v>
      </c>
      <c r="N34" s="98">
        <v>45514</v>
      </c>
      <c r="O34" s="100" t="s">
        <v>92</v>
      </c>
      <c r="P34" s="100" t="s">
        <v>70</v>
      </c>
      <c r="Q34" s="100" t="s">
        <v>41</v>
      </c>
      <c r="R34" s="135"/>
    </row>
    <row r="35" spans="1:18" s="31" customFormat="1" x14ac:dyDescent="0.25">
      <c r="A35" s="30">
        <v>24</v>
      </c>
      <c r="B35" s="105">
        <v>13</v>
      </c>
      <c r="C35" s="90" t="s">
        <v>171</v>
      </c>
      <c r="D35" s="91" t="s">
        <v>75</v>
      </c>
      <c r="E35" s="116">
        <v>37865</v>
      </c>
      <c r="F35" s="63">
        <f t="shared" si="0"/>
        <v>1</v>
      </c>
      <c r="G35" s="63">
        <f t="shared" si="1"/>
        <v>9</v>
      </c>
      <c r="H35" s="30">
        <f t="shared" si="2"/>
        <v>2003</v>
      </c>
      <c r="I35" s="120" t="s">
        <v>249</v>
      </c>
      <c r="J35" s="120" t="s">
        <v>250</v>
      </c>
      <c r="K35" s="135" t="s">
        <v>48</v>
      </c>
      <c r="L35" s="123" t="s">
        <v>315</v>
      </c>
      <c r="M35" s="90" t="s">
        <v>309</v>
      </c>
      <c r="N35" s="98">
        <v>45514</v>
      </c>
      <c r="O35" s="100" t="s">
        <v>92</v>
      </c>
      <c r="P35" s="100" t="s">
        <v>70</v>
      </c>
      <c r="Q35" s="100" t="s">
        <v>41</v>
      </c>
      <c r="R35" s="135"/>
    </row>
    <row r="36" spans="1:18" s="31" customFormat="1" x14ac:dyDescent="0.25">
      <c r="A36" s="30">
        <v>25</v>
      </c>
      <c r="B36" s="105">
        <v>24</v>
      </c>
      <c r="C36" s="90" t="s">
        <v>172</v>
      </c>
      <c r="D36" s="91" t="s">
        <v>173</v>
      </c>
      <c r="E36" s="116">
        <v>36811</v>
      </c>
      <c r="F36" s="63">
        <f t="shared" si="0"/>
        <v>12</v>
      </c>
      <c r="G36" s="63">
        <f t="shared" si="1"/>
        <v>10</v>
      </c>
      <c r="H36" s="30">
        <f t="shared" si="2"/>
        <v>2000</v>
      </c>
      <c r="I36" s="120" t="s">
        <v>251</v>
      </c>
      <c r="J36" s="120" t="s">
        <v>252</v>
      </c>
      <c r="K36" s="135" t="s">
        <v>95</v>
      </c>
      <c r="L36" s="123" t="s">
        <v>97</v>
      </c>
      <c r="M36" s="90" t="s">
        <v>96</v>
      </c>
      <c r="N36" s="98">
        <v>45514</v>
      </c>
      <c r="O36" s="100" t="s">
        <v>92</v>
      </c>
      <c r="P36" s="100" t="s">
        <v>70</v>
      </c>
      <c r="Q36" s="100" t="s">
        <v>41</v>
      </c>
      <c r="R36" s="135"/>
    </row>
    <row r="37" spans="1:18" s="31" customFormat="1" x14ac:dyDescent="0.25">
      <c r="A37" s="30">
        <v>26</v>
      </c>
      <c r="B37" s="105">
        <v>39</v>
      </c>
      <c r="C37" s="90" t="s">
        <v>174</v>
      </c>
      <c r="D37" s="91" t="s">
        <v>68</v>
      </c>
      <c r="E37" s="116">
        <v>36923</v>
      </c>
      <c r="F37" s="63">
        <f t="shared" si="0"/>
        <v>1</v>
      </c>
      <c r="G37" s="63">
        <f t="shared" si="1"/>
        <v>2</v>
      </c>
      <c r="H37" s="30">
        <f t="shared" si="2"/>
        <v>2001</v>
      </c>
      <c r="I37" s="120" t="s">
        <v>253</v>
      </c>
      <c r="J37" s="120" t="s">
        <v>254</v>
      </c>
      <c r="K37" s="135" t="s">
        <v>53</v>
      </c>
      <c r="L37" s="123" t="s">
        <v>316</v>
      </c>
      <c r="M37" s="90" t="s">
        <v>86</v>
      </c>
      <c r="N37" s="98">
        <v>45514</v>
      </c>
      <c r="O37" s="100" t="s">
        <v>92</v>
      </c>
      <c r="P37" s="100" t="s">
        <v>70</v>
      </c>
      <c r="Q37" s="100" t="s">
        <v>41</v>
      </c>
      <c r="R37" s="135"/>
    </row>
    <row r="38" spans="1:18" s="31" customFormat="1" x14ac:dyDescent="0.25">
      <c r="A38" s="30">
        <v>27</v>
      </c>
      <c r="B38" s="105">
        <v>30</v>
      </c>
      <c r="C38" s="90" t="s">
        <v>113</v>
      </c>
      <c r="D38" s="91" t="s">
        <v>68</v>
      </c>
      <c r="E38" s="116">
        <v>37282</v>
      </c>
      <c r="F38" s="63">
        <f t="shared" si="0"/>
        <v>26</v>
      </c>
      <c r="G38" s="63">
        <f t="shared" si="1"/>
        <v>1</v>
      </c>
      <c r="H38" s="30">
        <f t="shared" si="2"/>
        <v>2002</v>
      </c>
      <c r="I38" s="120" t="s">
        <v>112</v>
      </c>
      <c r="J38" s="120" t="s">
        <v>127</v>
      </c>
      <c r="K38" s="135" t="s">
        <v>59</v>
      </c>
      <c r="L38" s="123" t="s">
        <v>77</v>
      </c>
      <c r="M38" s="90" t="s">
        <v>87</v>
      </c>
      <c r="N38" s="98">
        <v>45514</v>
      </c>
      <c r="O38" s="100" t="s">
        <v>92</v>
      </c>
      <c r="P38" s="100" t="s">
        <v>70</v>
      </c>
      <c r="Q38" s="100" t="s">
        <v>41</v>
      </c>
      <c r="R38" s="135"/>
    </row>
    <row r="39" spans="1:18" s="31" customFormat="1" x14ac:dyDescent="0.25">
      <c r="A39" s="30">
        <v>28</v>
      </c>
      <c r="B39" s="105">
        <v>52</v>
      </c>
      <c r="C39" s="90" t="s">
        <v>175</v>
      </c>
      <c r="D39" s="91" t="s">
        <v>84</v>
      </c>
      <c r="E39" s="116">
        <v>37226</v>
      </c>
      <c r="F39" s="63">
        <f t="shared" si="0"/>
        <v>1</v>
      </c>
      <c r="G39" s="63">
        <f t="shared" si="1"/>
        <v>12</v>
      </c>
      <c r="H39" s="30">
        <f t="shared" si="2"/>
        <v>2001</v>
      </c>
      <c r="I39" s="120" t="s">
        <v>255</v>
      </c>
      <c r="J39" s="120" t="s">
        <v>256</v>
      </c>
      <c r="K39" s="135" t="s">
        <v>53</v>
      </c>
      <c r="L39" s="123" t="s">
        <v>316</v>
      </c>
      <c r="M39" s="90" t="s">
        <v>86</v>
      </c>
      <c r="N39" s="98">
        <v>45514</v>
      </c>
      <c r="O39" s="100" t="s">
        <v>92</v>
      </c>
      <c r="P39" s="100" t="s">
        <v>70</v>
      </c>
      <c r="Q39" s="100" t="s">
        <v>41</v>
      </c>
      <c r="R39" s="135"/>
    </row>
    <row r="40" spans="1:18" s="31" customFormat="1" x14ac:dyDescent="0.25">
      <c r="A40" s="30">
        <v>29</v>
      </c>
      <c r="B40" s="105">
        <v>51</v>
      </c>
      <c r="C40" s="90" t="s">
        <v>176</v>
      </c>
      <c r="D40" s="91" t="s">
        <v>55</v>
      </c>
      <c r="E40" s="116">
        <v>37285</v>
      </c>
      <c r="F40" s="63">
        <f t="shared" si="0"/>
        <v>29</v>
      </c>
      <c r="G40" s="63">
        <f t="shared" si="1"/>
        <v>1</v>
      </c>
      <c r="H40" s="30">
        <f t="shared" si="2"/>
        <v>2002</v>
      </c>
      <c r="I40" s="120" t="s">
        <v>257</v>
      </c>
      <c r="J40" s="120" t="s">
        <v>258</v>
      </c>
      <c r="K40" s="135" t="s">
        <v>59</v>
      </c>
      <c r="L40" s="123" t="s">
        <v>77</v>
      </c>
      <c r="M40" s="90" t="s">
        <v>87</v>
      </c>
      <c r="N40" s="98">
        <v>45514</v>
      </c>
      <c r="O40" s="100" t="s">
        <v>92</v>
      </c>
      <c r="P40" s="100" t="s">
        <v>70</v>
      </c>
      <c r="Q40" s="101" t="s">
        <v>39</v>
      </c>
      <c r="R40" s="135"/>
    </row>
    <row r="41" spans="1:18" s="31" customFormat="1" x14ac:dyDescent="0.25">
      <c r="A41" s="30">
        <v>30</v>
      </c>
      <c r="B41" s="105">
        <v>19</v>
      </c>
      <c r="C41" s="90" t="s">
        <v>177</v>
      </c>
      <c r="D41" s="91" t="s">
        <v>178</v>
      </c>
      <c r="E41" s="116">
        <v>37792</v>
      </c>
      <c r="F41" s="63">
        <f t="shared" si="0"/>
        <v>20</v>
      </c>
      <c r="G41" s="63">
        <f t="shared" si="1"/>
        <v>6</v>
      </c>
      <c r="H41" s="30">
        <f t="shared" si="2"/>
        <v>2003</v>
      </c>
      <c r="I41" s="120" t="s">
        <v>259</v>
      </c>
      <c r="J41" s="120" t="s">
        <v>260</v>
      </c>
      <c r="K41" s="135" t="s">
        <v>51</v>
      </c>
      <c r="L41" s="123" t="s">
        <v>317</v>
      </c>
      <c r="M41" s="90" t="s">
        <v>309</v>
      </c>
      <c r="N41" s="98">
        <v>45514</v>
      </c>
      <c r="O41" s="100" t="s">
        <v>92</v>
      </c>
      <c r="P41" s="100" t="s">
        <v>70</v>
      </c>
      <c r="Q41" s="101" t="s">
        <v>39</v>
      </c>
      <c r="R41" s="135"/>
    </row>
    <row r="42" spans="1:18" s="31" customFormat="1" x14ac:dyDescent="0.25">
      <c r="A42" s="30">
        <v>31</v>
      </c>
      <c r="B42" s="105">
        <v>15</v>
      </c>
      <c r="C42" s="90" t="s">
        <v>179</v>
      </c>
      <c r="D42" s="91" t="s">
        <v>178</v>
      </c>
      <c r="E42" s="116">
        <v>36796</v>
      </c>
      <c r="F42" s="63">
        <f t="shared" si="0"/>
        <v>27</v>
      </c>
      <c r="G42" s="63">
        <f t="shared" si="1"/>
        <v>9</v>
      </c>
      <c r="H42" s="30">
        <f t="shared" si="2"/>
        <v>2000</v>
      </c>
      <c r="I42" s="120" t="s">
        <v>261</v>
      </c>
      <c r="J42" s="120" t="s">
        <v>262</v>
      </c>
      <c r="K42" s="135" t="s">
        <v>52</v>
      </c>
      <c r="L42" s="123" t="s">
        <v>318</v>
      </c>
      <c r="M42" s="90" t="s">
        <v>96</v>
      </c>
      <c r="N42" s="98">
        <v>45514</v>
      </c>
      <c r="O42" s="100" t="s">
        <v>92</v>
      </c>
      <c r="P42" s="100" t="s">
        <v>70</v>
      </c>
      <c r="Q42" s="101" t="s">
        <v>39</v>
      </c>
      <c r="R42" s="135"/>
    </row>
    <row r="43" spans="1:18" s="31" customFormat="1" x14ac:dyDescent="0.25">
      <c r="A43" s="30">
        <v>32</v>
      </c>
      <c r="B43" s="105">
        <v>42</v>
      </c>
      <c r="C43" s="90" t="s">
        <v>180</v>
      </c>
      <c r="D43" s="91" t="s">
        <v>181</v>
      </c>
      <c r="E43" s="116">
        <v>36975</v>
      </c>
      <c r="F43" s="63">
        <f t="shared" si="0"/>
        <v>25</v>
      </c>
      <c r="G43" s="63">
        <f t="shared" si="1"/>
        <v>3</v>
      </c>
      <c r="H43" s="30">
        <f t="shared" si="2"/>
        <v>2001</v>
      </c>
      <c r="I43" s="120" t="s">
        <v>263</v>
      </c>
      <c r="J43" s="120" t="s">
        <v>264</v>
      </c>
      <c r="K43" s="135" t="s">
        <v>53</v>
      </c>
      <c r="L43" s="123" t="s">
        <v>316</v>
      </c>
      <c r="M43" s="90" t="s">
        <v>86</v>
      </c>
      <c r="N43" s="98">
        <v>45514</v>
      </c>
      <c r="O43" s="100" t="s">
        <v>92</v>
      </c>
      <c r="P43" s="100" t="s">
        <v>70</v>
      </c>
      <c r="Q43" s="101" t="s">
        <v>39</v>
      </c>
      <c r="R43" s="135"/>
    </row>
    <row r="44" spans="1:18" s="31" customFormat="1" x14ac:dyDescent="0.25">
      <c r="A44" s="30">
        <v>33</v>
      </c>
      <c r="B44" s="105">
        <v>25</v>
      </c>
      <c r="C44" s="90" t="s">
        <v>104</v>
      </c>
      <c r="D44" s="91" t="s">
        <v>114</v>
      </c>
      <c r="E44" s="116">
        <v>36663</v>
      </c>
      <c r="F44" s="63">
        <f t="shared" si="0"/>
        <v>17</v>
      </c>
      <c r="G44" s="63">
        <f t="shared" si="1"/>
        <v>5</v>
      </c>
      <c r="H44" s="30">
        <f t="shared" si="2"/>
        <v>2000</v>
      </c>
      <c r="I44" s="120" t="s">
        <v>115</v>
      </c>
      <c r="J44" s="120" t="s">
        <v>128</v>
      </c>
      <c r="K44" s="135" t="s">
        <v>95</v>
      </c>
      <c r="L44" s="123" t="s">
        <v>97</v>
      </c>
      <c r="M44" s="90" t="s">
        <v>96</v>
      </c>
      <c r="N44" s="98">
        <v>45514</v>
      </c>
      <c r="O44" s="100" t="s">
        <v>92</v>
      </c>
      <c r="P44" s="100" t="s">
        <v>70</v>
      </c>
      <c r="Q44" s="101" t="s">
        <v>39</v>
      </c>
      <c r="R44" s="135"/>
    </row>
    <row r="45" spans="1:18" s="31" customFormat="1" x14ac:dyDescent="0.25">
      <c r="A45" s="30">
        <v>34</v>
      </c>
      <c r="B45" s="105">
        <v>9</v>
      </c>
      <c r="C45" s="90" t="s">
        <v>182</v>
      </c>
      <c r="D45" s="91" t="s">
        <v>183</v>
      </c>
      <c r="E45" s="116">
        <v>36811</v>
      </c>
      <c r="F45" s="63">
        <f t="shared" si="0"/>
        <v>12</v>
      </c>
      <c r="G45" s="63">
        <f t="shared" si="1"/>
        <v>10</v>
      </c>
      <c r="H45" s="30">
        <f t="shared" si="2"/>
        <v>2000</v>
      </c>
      <c r="I45" s="120" t="s">
        <v>265</v>
      </c>
      <c r="J45" s="120" t="s">
        <v>266</v>
      </c>
      <c r="K45" s="135" t="s">
        <v>52</v>
      </c>
      <c r="L45" s="123" t="s">
        <v>318</v>
      </c>
      <c r="M45" s="90" t="s">
        <v>96</v>
      </c>
      <c r="N45" s="98">
        <v>45514</v>
      </c>
      <c r="O45" s="100" t="s">
        <v>92</v>
      </c>
      <c r="P45" s="100" t="s">
        <v>70</v>
      </c>
      <c r="Q45" s="101" t="s">
        <v>39</v>
      </c>
      <c r="R45" s="135"/>
    </row>
    <row r="46" spans="1:18" s="31" customFormat="1" x14ac:dyDescent="0.25">
      <c r="A46" s="30">
        <v>35</v>
      </c>
      <c r="B46" s="105">
        <v>3</v>
      </c>
      <c r="C46" s="90" t="s">
        <v>184</v>
      </c>
      <c r="D46" s="91" t="s">
        <v>185</v>
      </c>
      <c r="E46" s="116">
        <v>34244</v>
      </c>
      <c r="F46" s="63">
        <f t="shared" si="0"/>
        <v>2</v>
      </c>
      <c r="G46" s="63">
        <f t="shared" si="1"/>
        <v>10</v>
      </c>
      <c r="H46" s="30">
        <f t="shared" si="2"/>
        <v>1993</v>
      </c>
      <c r="I46" s="120" t="s">
        <v>267</v>
      </c>
      <c r="J46" s="120" t="s">
        <v>268</v>
      </c>
      <c r="K46" s="135" t="s">
        <v>269</v>
      </c>
      <c r="L46" s="123" t="s">
        <v>319</v>
      </c>
      <c r="M46" s="90" t="s">
        <v>320</v>
      </c>
      <c r="N46" s="98">
        <v>45514</v>
      </c>
      <c r="O46" s="100" t="s">
        <v>92</v>
      </c>
      <c r="P46" s="100" t="s">
        <v>70</v>
      </c>
      <c r="Q46" s="101" t="s">
        <v>39</v>
      </c>
      <c r="R46" s="135"/>
    </row>
    <row r="47" spans="1:18" s="31" customFormat="1" x14ac:dyDescent="0.25">
      <c r="A47" s="30">
        <v>36</v>
      </c>
      <c r="B47" s="105">
        <v>54</v>
      </c>
      <c r="C47" s="90" t="s">
        <v>186</v>
      </c>
      <c r="D47" s="91" t="s">
        <v>187</v>
      </c>
      <c r="E47" s="116">
        <v>32176</v>
      </c>
      <c r="F47" s="63">
        <f t="shared" si="0"/>
        <v>3</v>
      </c>
      <c r="G47" s="63">
        <f t="shared" si="1"/>
        <v>2</v>
      </c>
      <c r="H47" s="30">
        <f t="shared" si="2"/>
        <v>1988</v>
      </c>
      <c r="I47" s="120" t="s">
        <v>270</v>
      </c>
      <c r="J47" s="120" t="s">
        <v>271</v>
      </c>
      <c r="K47" s="135" t="s">
        <v>81</v>
      </c>
      <c r="L47" s="123" t="s">
        <v>321</v>
      </c>
      <c r="M47" s="90" t="s">
        <v>322</v>
      </c>
      <c r="N47" s="98">
        <v>45514</v>
      </c>
      <c r="O47" s="100" t="s">
        <v>92</v>
      </c>
      <c r="P47" s="100" t="s">
        <v>70</v>
      </c>
      <c r="Q47" s="101" t="s">
        <v>39</v>
      </c>
      <c r="R47" s="135"/>
    </row>
    <row r="48" spans="1:18" s="31" customFormat="1" x14ac:dyDescent="0.25">
      <c r="A48" s="30">
        <v>37</v>
      </c>
      <c r="B48" s="105">
        <v>2</v>
      </c>
      <c r="C48" s="90" t="s">
        <v>188</v>
      </c>
      <c r="D48" s="91" t="s">
        <v>189</v>
      </c>
      <c r="E48" s="116">
        <v>37733</v>
      </c>
      <c r="F48" s="63">
        <f t="shared" si="0"/>
        <v>22</v>
      </c>
      <c r="G48" s="63">
        <f t="shared" si="1"/>
        <v>4</v>
      </c>
      <c r="H48" s="30">
        <f t="shared" si="2"/>
        <v>2003</v>
      </c>
      <c r="I48" s="120" t="s">
        <v>272</v>
      </c>
      <c r="J48" s="120" t="s">
        <v>273</v>
      </c>
      <c r="K48" s="135" t="s">
        <v>60</v>
      </c>
      <c r="L48" s="123" t="s">
        <v>323</v>
      </c>
      <c r="M48" s="90" t="s">
        <v>309</v>
      </c>
      <c r="N48" s="98">
        <v>45514</v>
      </c>
      <c r="O48" s="100" t="s">
        <v>92</v>
      </c>
      <c r="P48" s="100" t="s">
        <v>70</v>
      </c>
      <c r="Q48" s="101" t="s">
        <v>39</v>
      </c>
      <c r="R48" s="135"/>
    </row>
    <row r="49" spans="1:18" s="31" customFormat="1" x14ac:dyDescent="0.25">
      <c r="A49" s="30">
        <v>38</v>
      </c>
      <c r="B49" s="105">
        <v>33</v>
      </c>
      <c r="C49" s="90" t="s">
        <v>190</v>
      </c>
      <c r="D49" s="91" t="s">
        <v>56</v>
      </c>
      <c r="E49" s="116">
        <v>36963</v>
      </c>
      <c r="F49" s="63">
        <f t="shared" si="0"/>
        <v>13</v>
      </c>
      <c r="G49" s="63">
        <f t="shared" si="1"/>
        <v>3</v>
      </c>
      <c r="H49" s="30">
        <f t="shared" si="2"/>
        <v>2001</v>
      </c>
      <c r="I49" s="120" t="s">
        <v>274</v>
      </c>
      <c r="J49" s="120" t="s">
        <v>275</v>
      </c>
      <c r="K49" s="135" t="s">
        <v>60</v>
      </c>
      <c r="L49" s="123" t="s">
        <v>324</v>
      </c>
      <c r="M49" s="90" t="s">
        <v>86</v>
      </c>
      <c r="N49" s="98">
        <v>45514</v>
      </c>
      <c r="O49" s="100" t="s">
        <v>92</v>
      </c>
      <c r="P49" s="100" t="s">
        <v>70</v>
      </c>
      <c r="Q49" s="101" t="s">
        <v>39</v>
      </c>
      <c r="R49" s="143"/>
    </row>
    <row r="50" spans="1:18" s="31" customFormat="1" x14ac:dyDescent="0.25">
      <c r="A50" s="30">
        <v>39</v>
      </c>
      <c r="B50" s="105">
        <v>4</v>
      </c>
      <c r="C50" s="90" t="s">
        <v>117</v>
      </c>
      <c r="D50" s="91" t="s">
        <v>56</v>
      </c>
      <c r="E50" s="116">
        <v>37614</v>
      </c>
      <c r="F50" s="63">
        <f t="shared" si="0"/>
        <v>24</v>
      </c>
      <c r="G50" s="63">
        <f t="shared" si="1"/>
        <v>12</v>
      </c>
      <c r="H50" s="30">
        <f t="shared" si="2"/>
        <v>2002</v>
      </c>
      <c r="I50" s="120" t="s">
        <v>116</v>
      </c>
      <c r="J50" s="120" t="s">
        <v>129</v>
      </c>
      <c r="K50" s="135" t="s">
        <v>59</v>
      </c>
      <c r="L50" s="123" t="s">
        <v>77</v>
      </c>
      <c r="M50" s="90" t="s">
        <v>87</v>
      </c>
      <c r="N50" s="98">
        <v>45514</v>
      </c>
      <c r="O50" s="100" t="s">
        <v>92</v>
      </c>
      <c r="P50" s="100" t="s">
        <v>70</v>
      </c>
      <c r="Q50" s="101" t="s">
        <v>39</v>
      </c>
      <c r="R50" s="135"/>
    </row>
    <row r="51" spans="1:18" s="31" customFormat="1" x14ac:dyDescent="0.25">
      <c r="A51" s="30">
        <v>40</v>
      </c>
      <c r="B51" s="105">
        <v>26</v>
      </c>
      <c r="C51" s="90" t="s">
        <v>191</v>
      </c>
      <c r="D51" s="91" t="s">
        <v>56</v>
      </c>
      <c r="E51" s="116">
        <v>35943</v>
      </c>
      <c r="F51" s="63">
        <f t="shared" si="0"/>
        <v>28</v>
      </c>
      <c r="G51" s="63">
        <f t="shared" si="1"/>
        <v>5</v>
      </c>
      <c r="H51" s="30">
        <f t="shared" si="2"/>
        <v>1998</v>
      </c>
      <c r="I51" s="120" t="s">
        <v>276</v>
      </c>
      <c r="J51" s="120" t="s">
        <v>277</v>
      </c>
      <c r="K51" s="135" t="s">
        <v>52</v>
      </c>
      <c r="L51" s="123" t="s">
        <v>318</v>
      </c>
      <c r="M51" s="90" t="s">
        <v>96</v>
      </c>
      <c r="N51" s="98">
        <v>45514</v>
      </c>
      <c r="O51" s="100" t="s">
        <v>92</v>
      </c>
      <c r="P51" s="100" t="s">
        <v>70</v>
      </c>
      <c r="Q51" s="101" t="s">
        <v>39</v>
      </c>
      <c r="R51" s="135"/>
    </row>
    <row r="52" spans="1:18" s="31" customFormat="1" x14ac:dyDescent="0.25">
      <c r="A52" s="30">
        <v>41</v>
      </c>
      <c r="B52" s="105">
        <v>23</v>
      </c>
      <c r="C52" s="90" t="s">
        <v>120</v>
      </c>
      <c r="D52" s="91" t="s">
        <v>118</v>
      </c>
      <c r="E52" s="116">
        <v>36827</v>
      </c>
      <c r="F52" s="63">
        <f t="shared" si="0"/>
        <v>28</v>
      </c>
      <c r="G52" s="63">
        <f t="shared" si="1"/>
        <v>10</v>
      </c>
      <c r="H52" s="30">
        <f t="shared" si="2"/>
        <v>2000</v>
      </c>
      <c r="I52" s="120" t="s">
        <v>119</v>
      </c>
      <c r="J52" s="120" t="s">
        <v>130</v>
      </c>
      <c r="K52" s="135" t="s">
        <v>95</v>
      </c>
      <c r="L52" s="123" t="s">
        <v>97</v>
      </c>
      <c r="M52" s="90" t="s">
        <v>96</v>
      </c>
      <c r="N52" s="98">
        <v>45514</v>
      </c>
      <c r="O52" s="100" t="s">
        <v>92</v>
      </c>
      <c r="P52" s="100" t="s">
        <v>70</v>
      </c>
      <c r="Q52" s="101" t="s">
        <v>39</v>
      </c>
      <c r="R52" s="135"/>
    </row>
    <row r="53" spans="1:18" s="31" customFormat="1" x14ac:dyDescent="0.25">
      <c r="A53" s="30">
        <v>42</v>
      </c>
      <c r="B53" s="105">
        <v>6</v>
      </c>
      <c r="C53" s="90" t="s">
        <v>105</v>
      </c>
      <c r="D53" s="91" t="s">
        <v>192</v>
      </c>
      <c r="E53" s="116">
        <v>36877</v>
      </c>
      <c r="F53" s="63">
        <f t="shared" si="0"/>
        <v>17</v>
      </c>
      <c r="G53" s="63">
        <f t="shared" si="1"/>
        <v>12</v>
      </c>
      <c r="H53" s="30">
        <f t="shared" si="2"/>
        <v>2000</v>
      </c>
      <c r="I53" s="120" t="s">
        <v>278</v>
      </c>
      <c r="J53" s="120" t="s">
        <v>279</v>
      </c>
      <c r="K53" s="135" t="s">
        <v>60</v>
      </c>
      <c r="L53" s="123" t="s">
        <v>82</v>
      </c>
      <c r="M53" s="90" t="s">
        <v>87</v>
      </c>
      <c r="N53" s="98">
        <v>45514</v>
      </c>
      <c r="O53" s="100" t="s">
        <v>92</v>
      </c>
      <c r="P53" s="100" t="s">
        <v>70</v>
      </c>
      <c r="Q53" s="101" t="s">
        <v>39</v>
      </c>
      <c r="R53" s="135"/>
    </row>
    <row r="54" spans="1:18" s="31" customFormat="1" x14ac:dyDescent="0.25">
      <c r="A54" s="30">
        <v>43</v>
      </c>
      <c r="B54" s="105">
        <v>50</v>
      </c>
      <c r="C54" s="90" t="s">
        <v>122</v>
      </c>
      <c r="D54" s="91" t="s">
        <v>101</v>
      </c>
      <c r="E54" s="116">
        <v>37431</v>
      </c>
      <c r="F54" s="63">
        <f t="shared" si="0"/>
        <v>24</v>
      </c>
      <c r="G54" s="63">
        <f t="shared" si="1"/>
        <v>6</v>
      </c>
      <c r="H54" s="30">
        <f t="shared" si="2"/>
        <v>2002</v>
      </c>
      <c r="I54" s="120" t="s">
        <v>121</v>
      </c>
      <c r="J54" s="120" t="s">
        <v>131</v>
      </c>
      <c r="K54" s="135" t="s">
        <v>52</v>
      </c>
      <c r="L54" s="123" t="s">
        <v>135</v>
      </c>
      <c r="M54" s="90" t="s">
        <v>87</v>
      </c>
      <c r="N54" s="98">
        <v>45514</v>
      </c>
      <c r="O54" s="100" t="s">
        <v>92</v>
      </c>
      <c r="P54" s="100" t="s">
        <v>70</v>
      </c>
      <c r="Q54" s="101" t="s">
        <v>39</v>
      </c>
      <c r="R54" s="135"/>
    </row>
    <row r="55" spans="1:18" s="31" customFormat="1" x14ac:dyDescent="0.25">
      <c r="A55" s="30">
        <v>44</v>
      </c>
      <c r="B55" s="105">
        <v>48</v>
      </c>
      <c r="C55" s="90" t="s">
        <v>193</v>
      </c>
      <c r="D55" s="91" t="s">
        <v>101</v>
      </c>
      <c r="E55" s="116">
        <v>37515</v>
      </c>
      <c r="F55" s="63">
        <f t="shared" si="0"/>
        <v>16</v>
      </c>
      <c r="G55" s="63">
        <f t="shared" si="1"/>
        <v>9</v>
      </c>
      <c r="H55" s="30">
        <f t="shared" si="2"/>
        <v>2002</v>
      </c>
      <c r="I55" s="120" t="s">
        <v>280</v>
      </c>
      <c r="J55" s="120" t="s">
        <v>281</v>
      </c>
      <c r="K55" s="135" t="s">
        <v>60</v>
      </c>
      <c r="L55" s="123" t="s">
        <v>82</v>
      </c>
      <c r="M55" s="90" t="s">
        <v>87</v>
      </c>
      <c r="N55" s="98">
        <v>45514</v>
      </c>
      <c r="O55" s="100" t="s">
        <v>92</v>
      </c>
      <c r="P55" s="100" t="s">
        <v>70</v>
      </c>
      <c r="Q55" s="101" t="s">
        <v>39</v>
      </c>
      <c r="R55" s="135"/>
    </row>
    <row r="56" spans="1:18" s="31" customFormat="1" x14ac:dyDescent="0.25">
      <c r="A56" s="30">
        <v>45</v>
      </c>
      <c r="B56" s="105">
        <v>10</v>
      </c>
      <c r="C56" s="90" t="s">
        <v>194</v>
      </c>
      <c r="D56" s="91" t="s">
        <v>195</v>
      </c>
      <c r="E56" s="116">
        <v>36980</v>
      </c>
      <c r="F56" s="63">
        <f t="shared" si="0"/>
        <v>30</v>
      </c>
      <c r="G56" s="63">
        <f t="shared" si="1"/>
        <v>3</v>
      </c>
      <c r="H56" s="30">
        <f t="shared" si="2"/>
        <v>2001</v>
      </c>
      <c r="I56" s="120" t="s">
        <v>282</v>
      </c>
      <c r="J56" s="120" t="s">
        <v>283</v>
      </c>
      <c r="K56" s="135" t="s">
        <v>52</v>
      </c>
      <c r="L56" s="123" t="s">
        <v>134</v>
      </c>
      <c r="M56" s="90" t="s">
        <v>86</v>
      </c>
      <c r="N56" s="98">
        <v>45514</v>
      </c>
      <c r="O56" s="100" t="s">
        <v>92</v>
      </c>
      <c r="P56" s="100" t="s">
        <v>70</v>
      </c>
      <c r="Q56" s="101" t="s">
        <v>39</v>
      </c>
      <c r="R56" s="135"/>
    </row>
    <row r="57" spans="1:18" s="31" customFormat="1" x14ac:dyDescent="0.25">
      <c r="A57" s="30">
        <v>46</v>
      </c>
      <c r="B57" s="105">
        <v>32</v>
      </c>
      <c r="C57" s="90" t="s">
        <v>196</v>
      </c>
      <c r="D57" s="91" t="s">
        <v>100</v>
      </c>
      <c r="E57" s="116">
        <v>37120</v>
      </c>
      <c r="F57" s="63">
        <f t="shared" si="0"/>
        <v>17</v>
      </c>
      <c r="G57" s="63">
        <f t="shared" si="1"/>
        <v>8</v>
      </c>
      <c r="H57" s="30">
        <f t="shared" si="2"/>
        <v>2001</v>
      </c>
      <c r="I57" s="120" t="s">
        <v>284</v>
      </c>
      <c r="J57" s="120" t="s">
        <v>285</v>
      </c>
      <c r="K57" s="135" t="s">
        <v>53</v>
      </c>
      <c r="L57" s="123" t="s">
        <v>325</v>
      </c>
      <c r="M57" s="90" t="s">
        <v>86</v>
      </c>
      <c r="N57" s="98">
        <v>45514</v>
      </c>
      <c r="O57" s="100" t="s">
        <v>92</v>
      </c>
      <c r="P57" s="100" t="s">
        <v>70</v>
      </c>
      <c r="Q57" s="101" t="s">
        <v>39</v>
      </c>
      <c r="R57" s="135"/>
    </row>
    <row r="58" spans="1:18" s="31" customFormat="1" x14ac:dyDescent="0.25">
      <c r="A58" s="30">
        <v>47</v>
      </c>
      <c r="B58" s="105">
        <v>21</v>
      </c>
      <c r="C58" s="90" t="s">
        <v>117</v>
      </c>
      <c r="D58" s="91" t="s">
        <v>58</v>
      </c>
      <c r="E58" s="116">
        <v>37546</v>
      </c>
      <c r="F58" s="63">
        <f t="shared" si="0"/>
        <v>17</v>
      </c>
      <c r="G58" s="63">
        <f t="shared" si="1"/>
        <v>10</v>
      </c>
      <c r="H58" s="30">
        <f t="shared" si="2"/>
        <v>2002</v>
      </c>
      <c r="I58" s="120" t="s">
        <v>123</v>
      </c>
      <c r="J58" s="120" t="s">
        <v>132</v>
      </c>
      <c r="K58" s="135" t="s">
        <v>59</v>
      </c>
      <c r="L58" s="123" t="s">
        <v>77</v>
      </c>
      <c r="M58" s="90" t="s">
        <v>87</v>
      </c>
      <c r="N58" s="98">
        <v>45514</v>
      </c>
      <c r="O58" s="100" t="s">
        <v>92</v>
      </c>
      <c r="P58" s="100" t="s">
        <v>70</v>
      </c>
      <c r="Q58" s="101" t="s">
        <v>39</v>
      </c>
      <c r="R58" s="135"/>
    </row>
    <row r="59" spans="1:18" s="31" customFormat="1" x14ac:dyDescent="0.25">
      <c r="A59" s="30">
        <v>48</v>
      </c>
      <c r="B59" s="105">
        <v>43</v>
      </c>
      <c r="C59" s="90" t="s">
        <v>197</v>
      </c>
      <c r="D59" s="91" t="s">
        <v>58</v>
      </c>
      <c r="E59" s="116">
        <v>36894</v>
      </c>
      <c r="F59" s="63">
        <f t="shared" si="0"/>
        <v>3</v>
      </c>
      <c r="G59" s="63">
        <f t="shared" si="1"/>
        <v>1</v>
      </c>
      <c r="H59" s="30">
        <f t="shared" si="2"/>
        <v>2001</v>
      </c>
      <c r="I59" s="120" t="s">
        <v>286</v>
      </c>
      <c r="J59" s="120" t="s">
        <v>287</v>
      </c>
      <c r="K59" s="135" t="s">
        <v>53</v>
      </c>
      <c r="L59" s="123" t="s">
        <v>325</v>
      </c>
      <c r="M59" s="90" t="s">
        <v>86</v>
      </c>
      <c r="N59" s="98">
        <v>45514</v>
      </c>
      <c r="O59" s="100" t="s">
        <v>92</v>
      </c>
      <c r="P59" s="100" t="s">
        <v>70</v>
      </c>
      <c r="Q59" s="101" t="s">
        <v>39</v>
      </c>
      <c r="R59" s="135"/>
    </row>
    <row r="60" spans="1:18" s="31" customFormat="1" x14ac:dyDescent="0.25">
      <c r="A60" s="30">
        <v>49</v>
      </c>
      <c r="B60" s="105">
        <v>5</v>
      </c>
      <c r="C60" s="90" t="s">
        <v>198</v>
      </c>
      <c r="D60" s="91" t="s">
        <v>58</v>
      </c>
      <c r="E60" s="116">
        <v>37318</v>
      </c>
      <c r="F60" s="63">
        <f t="shared" si="0"/>
        <v>3</v>
      </c>
      <c r="G60" s="63">
        <f t="shared" si="1"/>
        <v>3</v>
      </c>
      <c r="H60" s="30">
        <f t="shared" si="2"/>
        <v>2002</v>
      </c>
      <c r="I60" s="120" t="s">
        <v>288</v>
      </c>
      <c r="J60" s="120" t="s">
        <v>289</v>
      </c>
      <c r="K60" s="135" t="s">
        <v>60</v>
      </c>
      <c r="L60" s="123" t="s">
        <v>82</v>
      </c>
      <c r="M60" s="90" t="s">
        <v>87</v>
      </c>
      <c r="N60" s="98">
        <v>45514</v>
      </c>
      <c r="O60" s="100" t="s">
        <v>92</v>
      </c>
      <c r="P60" s="100" t="s">
        <v>70</v>
      </c>
      <c r="Q60" s="101" t="s">
        <v>39</v>
      </c>
      <c r="R60" s="135"/>
    </row>
    <row r="61" spans="1:18" s="31" customFormat="1" x14ac:dyDescent="0.25">
      <c r="A61" s="30">
        <v>50</v>
      </c>
      <c r="B61" s="105">
        <v>7</v>
      </c>
      <c r="C61" s="90" t="s">
        <v>199</v>
      </c>
      <c r="D61" s="91" t="s">
        <v>61</v>
      </c>
      <c r="E61" s="116">
        <v>36918</v>
      </c>
      <c r="F61" s="63">
        <f t="shared" si="0"/>
        <v>27</v>
      </c>
      <c r="G61" s="63">
        <f t="shared" si="1"/>
        <v>1</v>
      </c>
      <c r="H61" s="30">
        <f t="shared" si="2"/>
        <v>2001</v>
      </c>
      <c r="I61" s="120" t="s">
        <v>290</v>
      </c>
      <c r="J61" s="120" t="s">
        <v>291</v>
      </c>
      <c r="K61" s="135" t="s">
        <v>81</v>
      </c>
      <c r="L61" s="123" t="s">
        <v>326</v>
      </c>
      <c r="M61" s="90" t="s">
        <v>88</v>
      </c>
      <c r="N61" s="98">
        <v>45514</v>
      </c>
      <c r="O61" s="100" t="s">
        <v>92</v>
      </c>
      <c r="P61" s="100" t="s">
        <v>70</v>
      </c>
      <c r="Q61" s="101" t="s">
        <v>39</v>
      </c>
      <c r="R61" s="135"/>
    </row>
    <row r="62" spans="1:18" s="31" customFormat="1" x14ac:dyDescent="0.25">
      <c r="A62" s="30">
        <v>51</v>
      </c>
      <c r="B62" s="105">
        <v>55</v>
      </c>
      <c r="C62" s="90" t="s">
        <v>200</v>
      </c>
      <c r="D62" s="91" t="s">
        <v>201</v>
      </c>
      <c r="E62" s="116">
        <v>34335</v>
      </c>
      <c r="F62" s="63">
        <f t="shared" si="0"/>
        <v>1</v>
      </c>
      <c r="G62" s="63">
        <f t="shared" si="1"/>
        <v>1</v>
      </c>
      <c r="H62" s="30">
        <f t="shared" si="2"/>
        <v>1994</v>
      </c>
      <c r="I62" s="120" t="s">
        <v>292</v>
      </c>
      <c r="J62" s="120" t="s">
        <v>293</v>
      </c>
      <c r="K62" s="135" t="s">
        <v>269</v>
      </c>
      <c r="L62" s="123" t="s">
        <v>319</v>
      </c>
      <c r="M62" s="90" t="s">
        <v>320</v>
      </c>
      <c r="N62" s="98">
        <v>45514</v>
      </c>
      <c r="O62" s="100" t="s">
        <v>92</v>
      </c>
      <c r="P62" s="100" t="s">
        <v>70</v>
      </c>
      <c r="Q62" s="101" t="s">
        <v>39</v>
      </c>
      <c r="R62" s="135"/>
    </row>
    <row r="63" spans="1:18" s="31" customFormat="1" x14ac:dyDescent="0.25">
      <c r="A63" s="30">
        <v>52</v>
      </c>
      <c r="B63" s="105">
        <v>12</v>
      </c>
      <c r="C63" s="90" t="s">
        <v>202</v>
      </c>
      <c r="D63" s="91" t="s">
        <v>203</v>
      </c>
      <c r="E63" s="116">
        <v>37099</v>
      </c>
      <c r="F63" s="63">
        <f t="shared" si="0"/>
        <v>27</v>
      </c>
      <c r="G63" s="63">
        <f t="shared" si="1"/>
        <v>7</v>
      </c>
      <c r="H63" s="30">
        <f t="shared" si="2"/>
        <v>2001</v>
      </c>
      <c r="I63" s="120" t="s">
        <v>294</v>
      </c>
      <c r="J63" s="120" t="s">
        <v>295</v>
      </c>
      <c r="K63" s="135" t="s">
        <v>59</v>
      </c>
      <c r="L63" s="123" t="s">
        <v>327</v>
      </c>
      <c r="M63" s="90" t="s">
        <v>86</v>
      </c>
      <c r="N63" s="98">
        <v>45514</v>
      </c>
      <c r="O63" s="100" t="s">
        <v>92</v>
      </c>
      <c r="P63" s="100" t="s">
        <v>70</v>
      </c>
      <c r="Q63" s="101" t="s">
        <v>39</v>
      </c>
      <c r="R63" s="135"/>
    </row>
    <row r="64" spans="1:18" s="31" customFormat="1" x14ac:dyDescent="0.25">
      <c r="A64" s="30">
        <v>53</v>
      </c>
      <c r="B64" s="105">
        <v>36</v>
      </c>
      <c r="C64" s="90" t="s">
        <v>204</v>
      </c>
      <c r="D64" s="91" t="s">
        <v>205</v>
      </c>
      <c r="E64" s="116">
        <v>35644</v>
      </c>
      <c r="F64" s="63">
        <f t="shared" si="0"/>
        <v>2</v>
      </c>
      <c r="G64" s="63">
        <f t="shared" si="1"/>
        <v>8</v>
      </c>
      <c r="H64" s="30">
        <f t="shared" si="2"/>
        <v>1997</v>
      </c>
      <c r="I64" s="120" t="s">
        <v>296</v>
      </c>
      <c r="J64" s="120" t="s">
        <v>297</v>
      </c>
      <c r="K64" s="135" t="s">
        <v>269</v>
      </c>
      <c r="L64" s="123" t="s">
        <v>319</v>
      </c>
      <c r="M64" s="90" t="s">
        <v>320</v>
      </c>
      <c r="N64" s="98">
        <v>45514</v>
      </c>
      <c r="O64" s="100" t="s">
        <v>92</v>
      </c>
      <c r="P64" s="100" t="s">
        <v>70</v>
      </c>
      <c r="Q64" s="101" t="s">
        <v>39</v>
      </c>
      <c r="R64" s="135"/>
    </row>
    <row r="65" spans="1:18" s="31" customFormat="1" x14ac:dyDescent="0.25">
      <c r="A65" s="30">
        <v>54</v>
      </c>
      <c r="B65" s="105">
        <v>20</v>
      </c>
      <c r="C65" s="90" t="s">
        <v>206</v>
      </c>
      <c r="D65" s="91" t="s">
        <v>49</v>
      </c>
      <c r="E65" s="116">
        <v>37733</v>
      </c>
      <c r="F65" s="63">
        <f t="shared" si="0"/>
        <v>22</v>
      </c>
      <c r="G65" s="63">
        <f t="shared" si="1"/>
        <v>4</v>
      </c>
      <c r="H65" s="30">
        <f t="shared" si="2"/>
        <v>2003</v>
      </c>
      <c r="I65" s="120" t="s">
        <v>298</v>
      </c>
      <c r="J65" s="120" t="s">
        <v>299</v>
      </c>
      <c r="K65" s="135" t="s">
        <v>52</v>
      </c>
      <c r="L65" s="123" t="s">
        <v>328</v>
      </c>
      <c r="M65" s="90" t="s">
        <v>309</v>
      </c>
      <c r="N65" s="98">
        <v>45514</v>
      </c>
      <c r="O65" s="100" t="s">
        <v>92</v>
      </c>
      <c r="P65" s="100" t="s">
        <v>70</v>
      </c>
      <c r="Q65" s="101" t="s">
        <v>39</v>
      </c>
      <c r="R65" s="135"/>
    </row>
    <row r="66" spans="1:18" s="31" customFormat="1" x14ac:dyDescent="0.25">
      <c r="A66" s="30">
        <v>55</v>
      </c>
      <c r="B66" s="105">
        <v>28</v>
      </c>
      <c r="C66" s="90" t="s">
        <v>207</v>
      </c>
      <c r="D66" s="91" t="s">
        <v>208</v>
      </c>
      <c r="E66" s="116">
        <v>37470</v>
      </c>
      <c r="F66" s="63">
        <f t="shared" si="0"/>
        <v>2</v>
      </c>
      <c r="G66" s="63">
        <f t="shared" si="1"/>
        <v>8</v>
      </c>
      <c r="H66" s="30">
        <f t="shared" si="2"/>
        <v>2002</v>
      </c>
      <c r="I66" s="120" t="s">
        <v>300</v>
      </c>
      <c r="J66" s="120" t="s">
        <v>301</v>
      </c>
      <c r="K66" s="135" t="s">
        <v>53</v>
      </c>
      <c r="L66" s="123" t="s">
        <v>76</v>
      </c>
      <c r="M66" s="90" t="s">
        <v>87</v>
      </c>
      <c r="N66" s="98">
        <v>45514</v>
      </c>
      <c r="O66" s="100" t="s">
        <v>92</v>
      </c>
      <c r="P66" s="100" t="s">
        <v>70</v>
      </c>
      <c r="Q66" s="101" t="s">
        <v>39</v>
      </c>
      <c r="R66" s="135"/>
    </row>
    <row r="67" spans="1:18" s="31" customFormat="1" x14ac:dyDescent="0.25">
      <c r="A67" s="33">
        <v>56</v>
      </c>
      <c r="B67" s="106">
        <v>8</v>
      </c>
      <c r="C67" s="92" t="s">
        <v>209</v>
      </c>
      <c r="D67" s="93" t="s">
        <v>93</v>
      </c>
      <c r="E67" s="117">
        <v>37050</v>
      </c>
      <c r="F67" s="64">
        <f t="shared" si="0"/>
        <v>8</v>
      </c>
      <c r="G67" s="64">
        <f t="shared" si="1"/>
        <v>6</v>
      </c>
      <c r="H67" s="33">
        <f t="shared" si="2"/>
        <v>2001</v>
      </c>
      <c r="I67" s="121" t="s">
        <v>302</v>
      </c>
      <c r="J67" s="121" t="s">
        <v>303</v>
      </c>
      <c r="K67" s="137" t="s">
        <v>81</v>
      </c>
      <c r="L67" s="124" t="s">
        <v>326</v>
      </c>
      <c r="M67" s="92" t="s">
        <v>88</v>
      </c>
      <c r="N67" s="99">
        <v>45514</v>
      </c>
      <c r="O67" s="125" t="s">
        <v>92</v>
      </c>
      <c r="P67" s="125" t="s">
        <v>70</v>
      </c>
      <c r="Q67" s="102" t="s">
        <v>39</v>
      </c>
      <c r="R67" s="137"/>
    </row>
    <row r="68" spans="1:18" s="31" customFormat="1" x14ac:dyDescent="0.25">
      <c r="A68" s="85"/>
      <c r="B68" s="113"/>
      <c r="C68" s="107"/>
      <c r="D68" s="107"/>
      <c r="E68" s="108"/>
      <c r="F68" s="87"/>
      <c r="G68" s="87"/>
      <c r="H68" s="85"/>
      <c r="I68" s="109"/>
      <c r="J68" s="107"/>
      <c r="K68" s="107"/>
      <c r="L68" s="110"/>
      <c r="M68" s="107"/>
      <c r="N68" s="111"/>
      <c r="O68" s="114"/>
      <c r="P68" s="114"/>
      <c r="Q68" s="115"/>
      <c r="R68" s="112"/>
    </row>
    <row r="69" spans="1:18" s="58" customFormat="1" ht="33.75" customHeight="1" x14ac:dyDescent="0.25">
      <c r="A69" s="151" t="s">
        <v>137</v>
      </c>
      <c r="B69" s="151"/>
      <c r="C69" s="151"/>
      <c r="D69" s="151"/>
      <c r="E69" s="86"/>
      <c r="F69" s="87"/>
      <c r="G69" s="87"/>
      <c r="H69" s="88"/>
      <c r="I69" s="89"/>
      <c r="J69" s="89"/>
      <c r="K69" s="85"/>
      <c r="L69" s="68"/>
      <c r="M69" s="68"/>
      <c r="N69" s="82"/>
      <c r="O69" s="69" t="s">
        <v>43</v>
      </c>
      <c r="P69" s="60"/>
      <c r="Q69" s="61"/>
    </row>
    <row r="70" spans="1:18" s="34" customFormat="1" x14ac:dyDescent="0.25">
      <c r="B70" s="97"/>
      <c r="C70" s="58"/>
      <c r="D70" s="58"/>
      <c r="E70" s="41"/>
      <c r="F70" s="54"/>
      <c r="G70" s="54"/>
      <c r="H70" s="42"/>
      <c r="I70" s="67"/>
      <c r="J70" s="67"/>
      <c r="K70" s="43"/>
      <c r="L70" s="40"/>
      <c r="M70" s="40"/>
      <c r="N70" s="81"/>
      <c r="O70" s="70"/>
      <c r="P70" s="38" t="s">
        <v>44</v>
      </c>
      <c r="Q70" s="38">
        <f>COUNTIF(Q$12:Q$67, "B.201")</f>
        <v>0</v>
      </c>
    </row>
    <row r="71" spans="1:18" s="34" customFormat="1" x14ac:dyDescent="0.25">
      <c r="B71" s="97"/>
      <c r="C71" s="58"/>
      <c r="D71" s="58"/>
      <c r="E71" s="41"/>
      <c r="F71" s="55"/>
      <c r="G71" s="55"/>
      <c r="H71" s="44"/>
      <c r="I71" s="40"/>
      <c r="J71" s="40"/>
      <c r="K71" s="43"/>
      <c r="L71" s="40"/>
      <c r="M71" s="40"/>
      <c r="N71" s="81"/>
      <c r="O71" s="70"/>
      <c r="P71" s="38" t="s">
        <v>41</v>
      </c>
      <c r="Q71" s="38">
        <f>COUNTIF(Q$12:Q$67, "B.202")</f>
        <v>28</v>
      </c>
    </row>
    <row r="72" spans="1:18" s="34" customFormat="1" x14ac:dyDescent="0.25">
      <c r="B72" s="97"/>
      <c r="C72" s="58"/>
      <c r="D72" s="58"/>
      <c r="E72" s="41"/>
      <c r="F72" s="55"/>
      <c r="G72" s="55"/>
      <c r="H72" s="44"/>
      <c r="I72" s="40"/>
      <c r="J72" s="40"/>
      <c r="K72" s="43"/>
      <c r="L72" s="40"/>
      <c r="M72" s="40"/>
      <c r="N72" s="81"/>
      <c r="O72" s="70"/>
      <c r="P72" s="38" t="s">
        <v>40</v>
      </c>
      <c r="Q72" s="38">
        <f>COUNTIF(Q$12:Q$67, "B.301")</f>
        <v>0</v>
      </c>
    </row>
    <row r="73" spans="1:18" s="34" customFormat="1" x14ac:dyDescent="0.25">
      <c r="B73" s="97"/>
      <c r="C73" s="58"/>
      <c r="D73" s="58"/>
      <c r="E73" s="41"/>
      <c r="F73" s="55"/>
      <c r="G73" s="55"/>
      <c r="H73" s="44"/>
      <c r="I73" s="40"/>
      <c r="J73" s="40"/>
      <c r="K73" s="43"/>
      <c r="L73" s="40"/>
      <c r="M73" s="40"/>
      <c r="N73" s="81"/>
      <c r="O73" s="70"/>
      <c r="P73" s="38" t="s">
        <v>39</v>
      </c>
      <c r="Q73" s="38">
        <f>COUNTIF(Q$12:Q$67, "B.302")</f>
        <v>28</v>
      </c>
    </row>
    <row r="74" spans="1:18" s="34" customFormat="1" x14ac:dyDescent="0.25">
      <c r="B74" s="97"/>
      <c r="C74" s="58"/>
      <c r="D74" s="58"/>
      <c r="E74" s="41"/>
      <c r="F74" s="55"/>
      <c r="G74" s="55"/>
      <c r="H74" s="44"/>
      <c r="I74" s="40"/>
      <c r="J74" s="40"/>
      <c r="K74" s="43"/>
      <c r="L74" s="40"/>
      <c r="M74" s="40"/>
      <c r="N74" s="81"/>
      <c r="O74" s="70"/>
      <c r="P74" s="38" t="s">
        <v>45</v>
      </c>
      <c r="Q74" s="38">
        <f>COUNTIF(Q$12:Q$67, "B.401")</f>
        <v>0</v>
      </c>
    </row>
    <row r="75" spans="1:18" s="34" customFormat="1" x14ac:dyDescent="0.25">
      <c r="B75" s="97"/>
      <c r="C75" s="58"/>
      <c r="D75" s="58"/>
      <c r="E75" s="41"/>
      <c r="F75" s="55"/>
      <c r="G75" s="55"/>
      <c r="H75" s="44"/>
      <c r="I75" s="40"/>
      <c r="J75" s="40"/>
      <c r="K75" s="43"/>
      <c r="L75" s="40"/>
      <c r="M75" s="40"/>
      <c r="N75" s="81"/>
      <c r="O75" s="70"/>
      <c r="P75" s="38" t="s">
        <v>42</v>
      </c>
      <c r="Q75" s="38">
        <f>COUNTIF(Q$12:Q$67, "B.402")</f>
        <v>0</v>
      </c>
    </row>
    <row r="76" spans="1:18" s="34" customFormat="1" x14ac:dyDescent="0.25">
      <c r="B76" s="97"/>
      <c r="C76" s="58"/>
      <c r="D76" s="58"/>
      <c r="E76" s="41"/>
      <c r="F76" s="55"/>
      <c r="G76" s="55"/>
      <c r="H76" s="44"/>
      <c r="I76" s="40"/>
      <c r="J76" s="40"/>
      <c r="K76" s="43"/>
      <c r="L76" s="40"/>
      <c r="M76" s="40"/>
      <c r="N76" s="81"/>
      <c r="O76" s="70"/>
      <c r="P76" s="38" t="s">
        <v>46</v>
      </c>
      <c r="Q76" s="38">
        <f>COUNTIF(Q$12:Q$67, "B.403")</f>
        <v>0</v>
      </c>
    </row>
    <row r="77" spans="1:18" s="34" customFormat="1" x14ac:dyDescent="0.25">
      <c r="B77" s="97"/>
      <c r="C77" s="58"/>
      <c r="D77" s="58"/>
      <c r="E77" s="41"/>
      <c r="F77" s="55"/>
      <c r="G77" s="55"/>
      <c r="H77" s="44"/>
      <c r="I77" s="40"/>
      <c r="J77" s="40"/>
      <c r="K77" s="43"/>
      <c r="L77" s="40"/>
      <c r="M77" s="40"/>
      <c r="N77" s="81"/>
      <c r="O77" s="70"/>
      <c r="P77" s="38" t="s">
        <v>85</v>
      </c>
      <c r="Q77" s="38">
        <f>COUNTIF(Q$12:Q$67, "C.201")</f>
        <v>0</v>
      </c>
    </row>
    <row r="78" spans="1:18" s="34" customFormat="1" x14ac:dyDescent="0.25">
      <c r="B78" s="97"/>
      <c r="C78" s="58"/>
      <c r="D78" s="58"/>
      <c r="E78" s="41"/>
      <c r="F78" s="55"/>
      <c r="G78" s="55"/>
      <c r="H78" s="44"/>
      <c r="I78" s="40"/>
      <c r="J78" s="40"/>
      <c r="K78" s="43"/>
      <c r="L78" s="40"/>
      <c r="M78" s="40"/>
      <c r="N78" s="81"/>
      <c r="O78" s="71"/>
      <c r="P78" s="45" t="s">
        <v>47</v>
      </c>
      <c r="Q78" s="35">
        <f>SUM(Q70:Q77)</f>
        <v>56</v>
      </c>
    </row>
  </sheetData>
  <sortState ref="A12:U185">
    <sortCondition ref="O12:O185"/>
    <sortCondition ref="D12:D185"/>
    <sortCondition ref="C12:C185"/>
  </sortState>
  <mergeCells count="12">
    <mergeCell ref="A1:R1"/>
    <mergeCell ref="A2:R2"/>
    <mergeCell ref="A3:C3"/>
    <mergeCell ref="D3:J3"/>
    <mergeCell ref="A4:C4"/>
    <mergeCell ref="C9:D9"/>
    <mergeCell ref="A69:D69"/>
    <mergeCell ref="A5:C5"/>
    <mergeCell ref="A6:C6"/>
    <mergeCell ref="D6:H6"/>
    <mergeCell ref="A7:C7"/>
    <mergeCell ref="A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DK TOEIC theo ABC</vt:lpstr>
      <vt:lpstr>Theo SHS</vt:lpstr>
      <vt:lpstr>Ca1_Sang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Tien Dung</dc:creator>
  <cp:lastModifiedBy>Admin</cp:lastModifiedBy>
  <cp:lastPrinted>2023-02-27T10:14:32Z</cp:lastPrinted>
  <dcterms:created xsi:type="dcterms:W3CDTF">2022-04-12T04:35:27Z</dcterms:created>
  <dcterms:modified xsi:type="dcterms:W3CDTF">2024-07-30T04:06:25Z</dcterms:modified>
</cp:coreProperties>
</file>